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vakehyva-my.sharepoint.com/personal/laura_seppala_vakehyva_fi/Documents/Palse/"/>
    </mc:Choice>
  </mc:AlternateContent>
  <xr:revisionPtr revIDLastSave="1" documentId="8_{FCB5C737-D3E6-4525-8E46-B0CA684BB6A2}" xr6:coauthVersionLast="47" xr6:coauthVersionMax="47" xr10:uidLastSave="{023F05C3-0435-494B-92FB-599956751C8C}"/>
  <bookViews>
    <workbookView xWindow="2640" yWindow="2640" windowWidth="21600" windowHeight="11325" xr2:uid="{00000000-000D-0000-FFFF-FFFF00000000}"/>
  </bookViews>
  <sheets>
    <sheet name="Arv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70" i="1"/>
  <c r="X71" i="1"/>
  <c r="X72" i="1"/>
  <c r="X75" i="1"/>
  <c r="X76" i="1"/>
  <c r="X77" i="1"/>
  <c r="X80" i="1"/>
  <c r="X81" i="1"/>
  <c r="X82" i="1"/>
  <c r="X83" i="1"/>
  <c r="X84" i="1"/>
  <c r="X85" i="1"/>
  <c r="X86" i="1"/>
  <c r="X87" i="1"/>
  <c r="X88" i="1"/>
  <c r="X89" i="1"/>
  <c r="X90" i="1"/>
  <c r="X91" i="1"/>
  <c r="X94" i="1"/>
  <c r="X95" i="1"/>
  <c r="X98" i="1"/>
  <c r="X99" i="1"/>
  <c r="X100" i="1"/>
  <c r="X101" i="1"/>
  <c r="X102" i="1"/>
  <c r="X103" i="1"/>
  <c r="X104" i="1"/>
  <c r="X110" i="1"/>
  <c r="X111" i="1"/>
  <c r="X112" i="1"/>
  <c r="X113" i="1"/>
  <c r="X114" i="1"/>
  <c r="X115" i="1"/>
  <c r="X11" i="1"/>
  <c r="X12" i="1"/>
  <c r="X13" i="1"/>
  <c r="X14" i="1"/>
  <c r="X15" i="1"/>
  <c r="X10" i="1"/>
  <c r="AA10" i="1"/>
  <c r="AA11" i="1"/>
  <c r="AB11" i="1" s="1"/>
  <c r="AA12" i="1"/>
  <c r="AB12" i="1" s="1"/>
  <c r="AA13" i="1"/>
  <c r="AA14" i="1"/>
  <c r="AB14" i="1" s="1"/>
  <c r="AA15" i="1"/>
  <c r="AB15" i="1" s="1"/>
  <c r="AA19" i="1"/>
  <c r="AB19" i="1" s="1"/>
  <c r="AA20" i="1"/>
  <c r="AB20" i="1" s="1"/>
  <c r="AA21" i="1"/>
  <c r="AB21" i="1" s="1"/>
  <c r="AA22" i="1"/>
  <c r="AB22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5" i="1"/>
  <c r="AB55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64" i="1"/>
  <c r="AB64" i="1" s="1"/>
  <c r="AA65" i="1"/>
  <c r="AB65" i="1" s="1"/>
  <c r="AA66" i="1"/>
  <c r="AB66" i="1" s="1"/>
  <c r="AA67" i="1"/>
  <c r="AB67" i="1" s="1"/>
  <c r="AA70" i="1"/>
  <c r="AB70" i="1" s="1"/>
  <c r="AA71" i="1"/>
  <c r="AB71" i="1" s="1"/>
  <c r="AA72" i="1"/>
  <c r="AB72" i="1" s="1"/>
  <c r="AA75" i="1"/>
  <c r="AB75" i="1" s="1"/>
  <c r="AA76" i="1"/>
  <c r="AB76" i="1" s="1"/>
  <c r="AA77" i="1"/>
  <c r="AB77" i="1" s="1"/>
  <c r="AA80" i="1"/>
  <c r="AB80" i="1" s="1"/>
  <c r="AA81" i="1"/>
  <c r="AB81" i="1" s="1"/>
  <c r="AA82" i="1"/>
  <c r="AB82" i="1" s="1"/>
  <c r="AA83" i="1"/>
  <c r="AB83" i="1" s="1"/>
  <c r="AA84" i="1"/>
  <c r="AB84" i="1" s="1"/>
  <c r="AA85" i="1"/>
  <c r="AB85" i="1" s="1"/>
  <c r="AA86" i="1"/>
  <c r="AB86" i="1" s="1"/>
  <c r="AA87" i="1"/>
  <c r="AB87" i="1" s="1"/>
  <c r="AA88" i="1"/>
  <c r="AB88" i="1" s="1"/>
  <c r="AA89" i="1"/>
  <c r="AB89" i="1" s="1"/>
  <c r="AA90" i="1"/>
  <c r="AB90" i="1" s="1"/>
  <c r="AA91" i="1"/>
  <c r="AB91" i="1" s="1"/>
  <c r="AA94" i="1"/>
  <c r="AB94" i="1" s="1"/>
  <c r="AA95" i="1"/>
  <c r="AB95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B13" i="1" l="1"/>
  <c r="AB10" i="1"/>
  <c r="Z11" i="1"/>
  <c r="Z14" i="1"/>
  <c r="Z13" i="1"/>
  <c r="Z12" i="1"/>
  <c r="Z10" i="1"/>
  <c r="Z110" i="1" l="1"/>
  <c r="Z111" i="1"/>
  <c r="Z112" i="1"/>
  <c r="Z113" i="1"/>
  <c r="Z114" i="1"/>
  <c r="Z115" i="1"/>
  <c r="Z51" i="1" l="1"/>
  <c r="Z52" i="1"/>
  <c r="Z22" i="1"/>
  <c r="Z49" i="1" l="1"/>
  <c r="Z50" i="1"/>
  <c r="Z21" i="1"/>
  <c r="Z15" i="1" l="1"/>
  <c r="Z19" i="1"/>
  <c r="Z20" i="1"/>
  <c r="Z25" i="1"/>
  <c r="Z26" i="1"/>
  <c r="Z27" i="1"/>
  <c r="Z28" i="1"/>
  <c r="Z29" i="1"/>
  <c r="Z30" i="1"/>
  <c r="Z31" i="1"/>
  <c r="Z32" i="1"/>
  <c r="Z33" i="1"/>
  <c r="Z34" i="1"/>
  <c r="Z35" i="1"/>
  <c r="Z38" i="1"/>
  <c r="Z39" i="1"/>
  <c r="Z40" i="1"/>
  <c r="Z41" i="1"/>
  <c r="Z42" i="1"/>
  <c r="Z43" i="1"/>
  <c r="Z44" i="1"/>
  <c r="Z45" i="1"/>
  <c r="Z46" i="1"/>
  <c r="Z47" i="1"/>
  <c r="Z48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70" i="1"/>
  <c r="Z71" i="1"/>
  <c r="Z72" i="1"/>
  <c r="Z75" i="1"/>
  <c r="Z76" i="1"/>
  <c r="Z77" i="1"/>
  <c r="Z80" i="1"/>
  <c r="Z81" i="1"/>
  <c r="Z82" i="1"/>
  <c r="Z83" i="1"/>
  <c r="Z84" i="1"/>
  <c r="Z85" i="1"/>
  <c r="Z86" i="1"/>
  <c r="Z87" i="1"/>
  <c r="Z88" i="1"/>
  <c r="Z89" i="1"/>
  <c r="Z90" i="1"/>
  <c r="Z91" i="1"/>
  <c r="Z94" i="1"/>
  <c r="Z95" i="1"/>
  <c r="Z98" i="1"/>
  <c r="Z99" i="1"/>
  <c r="Z100" i="1"/>
  <c r="Z101" i="1"/>
  <c r="Z102" i="1"/>
  <c r="Z103" i="1"/>
  <c r="Z104" i="1"/>
</calcChain>
</file>

<file path=xl/sharedStrings.xml><?xml version="1.0" encoding="utf-8"?>
<sst xmlns="http://schemas.openxmlformats.org/spreadsheetml/2006/main" count="266" uniqueCount="180">
  <si>
    <t xml:space="preserve">a) Toimenpiteiden keskinäiset suhteet perustuvat Suomen Hammaslääkäriliiton kertoimiin </t>
  </si>
  <si>
    <t>EB1SA</t>
  </si>
  <si>
    <t>SFA20</t>
  </si>
  <si>
    <t>WX110</t>
  </si>
  <si>
    <t>SDA02</t>
  </si>
  <si>
    <t>SDA01</t>
  </si>
  <si>
    <t/>
  </si>
  <si>
    <t>Koodi</t>
  </si>
  <si>
    <t>Ehkäisevä hammashoito (SC)</t>
  </si>
  <si>
    <t>SCA01</t>
  </si>
  <si>
    <t>Ehkäisevä suun terveydenhoito, suppea</t>
  </si>
  <si>
    <t>SCA02</t>
  </si>
  <si>
    <t>Ehkäisevä suun terveydenhoito</t>
  </si>
  <si>
    <t>Kiinnityskudossairauksienhoito (SD)</t>
  </si>
  <si>
    <t>Parodontologinen hoito, erittäin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</si>
  <si>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</si>
  <si>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</si>
  <si>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</si>
  <si>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</si>
  <si>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</si>
  <si>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</si>
  <si>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t>SDC30</t>
  </si>
  <si>
    <t>Parodontologinen vahvistettu kiskotus, suppea</t>
  </si>
  <si>
    <t>Paikkaushoito (SF)</t>
  </si>
  <si>
    <t>SFA00</t>
  </si>
  <si>
    <t>Pieni täyte</t>
  </si>
  <si>
    <t>SFA10</t>
  </si>
  <si>
    <t>Yhden pinnan täyte</t>
  </si>
  <si>
    <t>Kahden pinnan täyte</t>
  </si>
  <si>
    <t>SFA30</t>
  </si>
  <si>
    <t>Kolmen tai useamman pinnan täyte</t>
  </si>
  <si>
    <t>SFA40</t>
  </si>
  <si>
    <t>*Hammasterä tai hammaskruunu</t>
  </si>
  <si>
    <t>SFB20</t>
  </si>
  <si>
    <t>Suun ulkopuolella valmistettu kahden pinnan täyte</t>
  </si>
  <si>
    <t>SFB30</t>
  </si>
  <si>
    <t>Suun ulkopuolella valmistettu kolmen pinnan täyte</t>
  </si>
  <si>
    <t>SFC00</t>
  </si>
  <si>
    <t>Alustäytepilari</t>
  </si>
  <si>
    <t>SFC01</t>
  </si>
  <si>
    <t>Paikkaushoidon tukitoimenpide</t>
  </si>
  <si>
    <t>SFC92</t>
  </si>
  <si>
    <t>Muu vaativa paikkaushoidon tukitoimenpide</t>
  </si>
  <si>
    <t>Juurenhoito (SG)</t>
  </si>
  <si>
    <t>SGA01</t>
  </si>
  <si>
    <t>Hampaan ensiapuluonteinen avaus</t>
  </si>
  <si>
    <t>SGA02</t>
  </si>
  <si>
    <t>*Hampaan juurikanavien avaus ja laajennus</t>
  </si>
  <si>
    <t>SGA03</t>
  </si>
  <si>
    <t>*Hampaan juurikanavien avaus ja laajennus, vaativa</t>
  </si>
  <si>
    <t>SGA04</t>
  </si>
  <si>
    <t>*Hampaan juurikanavien avaus ja laajennus, erittäin vaativa</t>
  </si>
  <si>
    <t>SGA05</t>
  </si>
  <si>
    <t>*Hampaan juurikanavien  avaus ja laajennus, erittäin vaativa ja pitkäkestoinen</t>
  </si>
  <si>
    <t>SGB10</t>
  </si>
  <si>
    <t>*Hampaan juurentäyttö, 1-juurikanavainen hammas</t>
  </si>
  <si>
    <t>SGB20</t>
  </si>
  <si>
    <t>*Hampaan juurentäyttö, 2-juurikanavainen hammas</t>
  </si>
  <si>
    <t>SGB30</t>
  </si>
  <si>
    <t>*Muu vaativa juurentäyttö</t>
  </si>
  <si>
    <t>SGC00</t>
  </si>
  <si>
    <t>Juurikanavien lääkehoito</t>
  </si>
  <si>
    <t>Hammasytimen (pulpan) kattaminen</t>
  </si>
  <si>
    <t>SGC20</t>
  </si>
  <si>
    <t>Hampaan juurikanavaperforaation tai sisäisen resorption korjaus juurikanavan kautta</t>
  </si>
  <si>
    <t>SGC40</t>
  </si>
  <si>
    <t>Hammaskruunun restaurointi juurenhoitoa varten tai muu vastaava juurenhoidon tukitoimenpide</t>
  </si>
  <si>
    <t>Purentafysiologia (SH)</t>
  </si>
  <si>
    <t>SHA01</t>
  </si>
  <si>
    <t>Purentafysiologinen hoitokäynti, suppea</t>
  </si>
  <si>
    <t>SHA02</t>
  </si>
  <si>
    <t>Purentafysiologinen hoitokäynti</t>
  </si>
  <si>
    <t>SHB00</t>
  </si>
  <si>
    <t>Purentakiskon valmistus ja suuhun sovitus</t>
  </si>
  <si>
    <t>Muut suun ja hamhoidon tmpt (SX)</t>
  </si>
  <si>
    <t>SXB00</t>
  </si>
  <si>
    <t>Suun alueen limakalvo-ompeleiden poisto</t>
  </si>
  <si>
    <t>Hampaiston toimenpiteet (EB)</t>
  </si>
  <si>
    <t>EB1HA</t>
  </si>
  <si>
    <t>Hampaiston ja leuan panoraamatomografia tai muu yksinkertainen rakokuvaus</t>
  </si>
  <si>
    <t>Hammasröntgen, Bite-Wing-kuva hampaiston sivualueelta</t>
  </si>
  <si>
    <t>EBA00</t>
  </si>
  <si>
    <t>EBA05</t>
  </si>
  <si>
    <t>Vaativa hampaan poisto ilman leikkausta</t>
  </si>
  <si>
    <t>EBA10</t>
  </si>
  <si>
    <t>Hampaan poistoleikkaus</t>
  </si>
  <si>
    <t>EBA20</t>
  </si>
  <si>
    <t>Hampaan poisto osittain, hemisektio</t>
  </si>
  <si>
    <t>EBA30</t>
  </si>
  <si>
    <t>Hampaan juuren poisto</t>
  </si>
  <si>
    <t>EBA40</t>
  </si>
  <si>
    <t>Hampaan juurenpään poisto</t>
  </si>
  <si>
    <t>Ikenien ja hammasharjanteen tm (EC)</t>
  </si>
  <si>
    <t>ECA10</t>
  </si>
  <si>
    <t>Ikenen märkäpesäkkeen aukaisu</t>
  </si>
  <si>
    <t>ECA60</t>
  </si>
  <si>
    <t>Vierasesineen poisto ikenestä tai hammasharjanteesta</t>
  </si>
  <si>
    <t>Monialue (W)</t>
  </si>
  <si>
    <t>WX002</t>
  </si>
  <si>
    <t>*Sedaatio tai kivunlievitys ilman anestesiaa</t>
  </si>
  <si>
    <t>WX105</t>
  </si>
  <si>
    <t>Pintapuudutus iholle tai limakalvolle</t>
  </si>
  <si>
    <t>Infiltraatiopuudutus</t>
  </si>
  <si>
    <t>WX290</t>
  </si>
  <si>
    <t>Muu johtopuudutus</t>
  </si>
  <si>
    <t>WZA00</t>
  </si>
  <si>
    <t>Suppea todistus</t>
  </si>
  <si>
    <t>WZA90</t>
  </si>
  <si>
    <t>WZB00</t>
  </si>
  <si>
    <t>SDC10</t>
  </si>
  <si>
    <t>SDC20</t>
  </si>
  <si>
    <t>SDC40</t>
  </si>
  <si>
    <t>SDC50</t>
  </si>
  <si>
    <t>SDD01</t>
  </si>
  <si>
    <t>SFB10</t>
  </si>
  <si>
    <t>SGC30</t>
  </si>
  <si>
    <t>SXA10</t>
  </si>
  <si>
    <t>EBA45</t>
  </si>
  <si>
    <t>SXC05</t>
  </si>
  <si>
    <t>Parodontolginen kiskotus, suppea</t>
  </si>
  <si>
    <t>Parodontolginen kiskotus, laaja</t>
  </si>
  <si>
    <t>Parodontologinen vahvistettu kiskotus, laaja</t>
  </si>
  <si>
    <t>Parodontologinen vahvistettu kiskotus, erittäin laaja</t>
  </si>
  <si>
    <t>Parodontologinen purennan hoito, suppea</t>
  </si>
  <si>
    <t>Suun ulkopuolella valmistettu yhden pinnan täyte</t>
  </si>
  <si>
    <t>Hampaan juurikanavaperforaation tai sisäisen resorption korjaus juurikanavan kautta, vaativa</t>
  </si>
  <si>
    <t>Suun alueen limakalvonäytteen otto</t>
  </si>
  <si>
    <t>Suun ja hampaiston muu toimenpide</t>
  </si>
  <si>
    <t>§</t>
  </si>
  <si>
    <t>!!!: toimenpiteen maksimihinta ylittyy</t>
  </si>
  <si>
    <t>Palvelusetelin arvo</t>
  </si>
  <si>
    <t>¯</t>
  </si>
  <si>
    <t>Potilan omavastuuosuus</t>
  </si>
  <si>
    <t>Monijuurisen hampaan juurenpään poisto</t>
  </si>
  <si>
    <t>SGC15</t>
  </si>
  <si>
    <t>SCG01</t>
  </si>
  <si>
    <t>Resiini-infiltraatio, vapaa pinta</t>
  </si>
  <si>
    <t>SCG02</t>
  </si>
  <si>
    <t>Resiini-infiltraatio, hampaan välipinta</t>
  </si>
  <si>
    <t>SFD10</t>
  </si>
  <si>
    <t>Vaiheittainen karieksen poisto, yksi hammaspinta</t>
  </si>
  <si>
    <t>SFD11</t>
  </si>
  <si>
    <t>Vaiheittainen karieksen poisto, vähintään kaksi hammaspintaa</t>
  </si>
  <si>
    <t>SFE01</t>
  </si>
  <si>
    <t>Kariessaneeraus 3-6 hammasta</t>
  </si>
  <si>
    <t>SFE02</t>
  </si>
  <si>
    <t>Kariessaneeraus laaja vähintään 7 hammasta</t>
  </si>
  <si>
    <t>Valokuvaus (E,Q)</t>
  </si>
  <si>
    <t xml:space="preserve">   EB1S1    Hampaiden valokuvaus</t>
  </si>
  <si>
    <r>
      <rPr>
        <sz val="10"/>
        <rFont val="Arial"/>
        <family val="2"/>
      </rPr>
      <t xml:space="preserve">   QA9S1 </t>
    </r>
    <r>
      <rPr>
        <sz val="8"/>
        <rFont val="Arial"/>
        <family val="2"/>
      </rPr>
      <t xml:space="preserve">    Pään tai kaulan alueen ihon tai ihonalais- kudoksen tarkemmin määrittämätön valokuvaus</t>
    </r>
  </si>
  <si>
    <t xml:space="preserve">   EJ1S1     Kielen valokuvaus</t>
  </si>
  <si>
    <t xml:space="preserve">   EJ2S1     Suun limakalvojen valokuvaus</t>
  </si>
  <si>
    <t xml:space="preserve">   QA1S1    Pään alueen valokuvaus</t>
  </si>
  <si>
    <t xml:space="preserve">   QA7S1    Leuan tai huulen ihon valokuvaus</t>
  </si>
  <si>
    <t>SAA01K 1-2 hampaan hoidon palveluseteli</t>
  </si>
  <si>
    <t>SDA04K Anti-infektiivisen hoidon palveluseteli</t>
  </si>
  <si>
    <t>SAA01J Juurihoidon palveluseteli</t>
  </si>
  <si>
    <t>SAA01P Hampaan poiston palveluseteli</t>
  </si>
  <si>
    <t>SAA01LP Viisaudenhampaan leikkauksellisen poiston palveluseteli</t>
  </si>
  <si>
    <t>SHL kerroin 2021/ (suunte-kerroin *)</t>
  </si>
  <si>
    <t xml:space="preserve"> Tmp arvo, kun SFA10 = 40,5 euroa </t>
  </si>
  <si>
    <t xml:space="preserve">SFA10 = </t>
  </si>
  <si>
    <t>Maksimihinta</t>
  </si>
  <si>
    <t>b) SFA10 arvo = 40,5 €</t>
  </si>
  <si>
    <t>EBA12</t>
  </si>
  <si>
    <t>Vaativa hampaan poistoleikkaus</t>
  </si>
  <si>
    <t>Hampaan poisto</t>
  </si>
  <si>
    <t>Parodontologinen hoito, suppea</t>
  </si>
  <si>
    <t>Laskettu yksityishammaslääkärin hinnoista koodeille SAA01, SFA30, WX110 - kelakorvaukset ko. koodeille</t>
  </si>
  <si>
    <t>Palveluntuottajan SFA10 arvo</t>
  </si>
  <si>
    <r>
      <t>Omavastuukatto      (</t>
    </r>
    <r>
      <rPr>
        <b/>
        <sz val="8"/>
        <rFont val="Arial"/>
        <family val="2"/>
      </rPr>
      <t>KELAn 2021 raportti)</t>
    </r>
  </si>
  <si>
    <t>PALVELUSETELIARVO 7.4.2022</t>
  </si>
  <si>
    <t>Muu lääkärin tai hammaslääkärin todistus</t>
  </si>
  <si>
    <t>Puhelimitse annettu hoito-ohje ja mahdollinen resepti</t>
  </si>
  <si>
    <t>SAA01L Lohkeamaseteli</t>
  </si>
  <si>
    <t>c) Persikanvärisellä pohjalla merkityt koodit ovat mukana Vantaan palvelusetelitoiminnassa</t>
  </si>
  <si>
    <t>EB1VA</t>
  </si>
  <si>
    <t>Hammasröntgen, lääkärinlausunto potilaskertomuksessa</t>
  </si>
  <si>
    <t>EB2VA</t>
  </si>
  <si>
    <t>Hammasröntgen, lisäkuva, lääkärinlausunto potilaskertomuksessa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</si>
</sst>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4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theme="9" tint="-0.49998474074526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theme="9" tint="-0.499984740745262"/>
      <name val="Arial"/>
      <family val="2"/>
    </font>
    <font>
      <sz val="11"/>
      <name val="Arial"/>
      <family val="2"/>
    </font>
    <font>
      <sz val="8"/>
      <color theme="7" tint="-0.499984740745262"/>
      <name val="Arial"/>
      <family val="2"/>
    </font>
    <font>
      <b/>
      <sz val="12"/>
      <color rgb="FF000000"/>
      <name val="Arial"/>
      <family val="2"/>
    </font>
    <font>
      <b/>
      <sz val="12"/>
      <color theme="8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Arial"/>
      <family val="2"/>
    </font>
    <font>
      <b/>
      <sz val="10"/>
      <color rgb="FF002060"/>
      <name val="Arial"/>
      <family val="2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2"/>
      <name val="Arial"/>
      <family val="2"/>
    </font>
    <font>
      <sz val="11"/>
      <color theme="2"/>
      <name val="Calibri"/>
      <family val="2"/>
      <scheme val="minor"/>
    </font>
    <font>
      <sz val="8"/>
      <color theme="2"/>
      <name val="Arial"/>
      <family val="2"/>
    </font>
    <font>
      <sz val="10"/>
      <color theme="2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b/>
      <sz val="8"/>
      <color rgb="FF7030A0"/>
      <name val="Arial"/>
      <family val="2"/>
    </font>
    <font>
      <b/>
      <sz val="11"/>
      <name val="Symbol"/>
      <family val="1"/>
      <charset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2" fontId="15" fillId="0" borderId="0" xfId="0" applyNumberFormat="1" applyFont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13" fillId="5" borderId="0" xfId="0" applyFont="1" applyFill="1" applyAlignment="1">
      <alignment wrapText="1"/>
    </xf>
    <xf numFmtId="2" fontId="10" fillId="0" borderId="6" xfId="0" applyNumberFormat="1" applyFont="1" applyBorder="1"/>
    <xf numFmtId="2" fontId="10" fillId="0" borderId="7" xfId="0" applyNumberFormat="1" applyFont="1" applyBorder="1"/>
    <xf numFmtId="0" fontId="18" fillId="5" borderId="0" xfId="0" applyFont="1" applyFill="1" applyAlignment="1">
      <alignment horizontal="left" vertical="top"/>
    </xf>
    <xf numFmtId="0" fontId="11" fillId="0" borderId="12" xfId="0" applyFont="1" applyBorder="1" applyAlignment="1">
      <alignment horizontal="right" vertical="top"/>
    </xf>
    <xf numFmtId="2" fontId="10" fillId="0" borderId="13" xfId="0" applyNumberFormat="1" applyFont="1" applyBorder="1"/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5" fillId="3" borderId="0" xfId="0" applyFont="1" applyFill="1" applyAlignment="1">
      <alignment wrapText="1"/>
    </xf>
    <xf numFmtId="0" fontId="9" fillId="3" borderId="0" xfId="0" applyFont="1" applyFill="1"/>
    <xf numFmtId="2" fontId="10" fillId="3" borderId="0" xfId="0" applyNumberFormat="1" applyFont="1" applyFill="1"/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/>
    <xf numFmtId="0" fontId="23" fillId="3" borderId="0" xfId="0" applyFont="1" applyFill="1" applyAlignment="1">
      <alignment horizontal="left"/>
    </xf>
    <xf numFmtId="0" fontId="23" fillId="3" borderId="0" xfId="0" applyFont="1" applyFill="1"/>
    <xf numFmtId="0" fontId="23" fillId="0" borderId="6" xfId="0" applyFont="1" applyBorder="1"/>
    <xf numFmtId="0" fontId="23" fillId="0" borderId="0" xfId="0" applyFont="1"/>
    <xf numFmtId="0" fontId="23" fillId="8" borderId="11" xfId="0" applyFont="1" applyFill="1" applyBorder="1" applyAlignment="1">
      <alignment horizontal="left"/>
    </xf>
    <xf numFmtId="0" fontId="23" fillId="8" borderId="2" xfId="0" applyFont="1" applyFill="1" applyBorder="1" applyAlignment="1">
      <alignment horizontal="left"/>
    </xf>
    <xf numFmtId="0" fontId="23" fillId="8" borderId="8" xfId="0" applyFont="1" applyFill="1" applyBorder="1" applyAlignment="1">
      <alignment horizontal="left"/>
    </xf>
    <xf numFmtId="2" fontId="15" fillId="0" borderId="13" xfId="0" applyNumberFormat="1" applyFont="1" applyBorder="1"/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23" fillId="8" borderId="13" xfId="0" applyFont="1" applyFill="1" applyBorder="1"/>
    <xf numFmtId="0" fontId="13" fillId="5" borderId="15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21" xfId="0" applyBorder="1"/>
    <xf numFmtId="0" fontId="23" fillId="0" borderId="19" xfId="0" applyFont="1" applyBorder="1"/>
    <xf numFmtId="0" fontId="8" fillId="0" borderId="21" xfId="0" applyFont="1" applyBorder="1"/>
    <xf numFmtId="0" fontId="0" fillId="10" borderId="10" xfId="0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23" fillId="0" borderId="24" xfId="0" applyFont="1" applyBorder="1"/>
    <xf numFmtId="2" fontId="15" fillId="0" borderId="24" xfId="0" applyNumberFormat="1" applyFont="1" applyBorder="1"/>
    <xf numFmtId="0" fontId="8" fillId="0" borderId="25" xfId="0" applyFont="1" applyBorder="1" applyAlignment="1">
      <alignment wrapText="1"/>
    </xf>
    <xf numFmtId="0" fontId="0" fillId="8" borderId="0" xfId="0" applyFill="1" applyAlignment="1">
      <alignment wrapText="1"/>
    </xf>
    <xf numFmtId="0" fontId="11" fillId="8" borderId="0" xfId="0" applyFont="1" applyFill="1" applyAlignment="1">
      <alignment horizontal="right" vertical="top"/>
    </xf>
    <xf numFmtId="0" fontId="8" fillId="8" borderId="0" xfId="0" applyFont="1" applyFill="1" applyAlignment="1">
      <alignment wrapText="1"/>
    </xf>
    <xf numFmtId="0" fontId="0" fillId="8" borderId="21" xfId="0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13" fillId="8" borderId="15" xfId="0" applyFont="1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23" fillId="8" borderId="15" xfId="0" applyFont="1" applyFill="1" applyBorder="1" applyAlignment="1">
      <alignment horizontal="left"/>
    </xf>
    <xf numFmtId="2" fontId="10" fillId="8" borderId="15" xfId="0" applyNumberFormat="1" applyFont="1" applyFill="1" applyBorder="1"/>
    <xf numFmtId="0" fontId="8" fillId="8" borderId="15" xfId="0" applyFont="1" applyFill="1" applyBorder="1" applyAlignment="1">
      <alignment wrapText="1"/>
    </xf>
    <xf numFmtId="0" fontId="11" fillId="8" borderId="26" xfId="0" applyFont="1" applyFill="1" applyBorder="1" applyAlignment="1">
      <alignment horizontal="right" vertical="top"/>
    </xf>
    <xf numFmtId="0" fontId="13" fillId="8" borderId="26" xfId="0" applyFont="1" applyFill="1" applyBorder="1" applyAlignment="1">
      <alignment wrapText="1"/>
    </xf>
    <xf numFmtId="0" fontId="11" fillId="8" borderId="26" xfId="0" applyFont="1" applyFill="1" applyBorder="1" applyAlignment="1">
      <alignment horizontal="left" vertical="top"/>
    </xf>
    <xf numFmtId="0" fontId="23" fillId="8" borderId="26" xfId="0" applyFont="1" applyFill="1" applyBorder="1"/>
    <xf numFmtId="2" fontId="15" fillId="8" borderId="26" xfId="0" applyNumberFormat="1" applyFont="1" applyFill="1" applyBorder="1"/>
    <xf numFmtId="0" fontId="8" fillId="8" borderId="26" xfId="0" applyFont="1" applyFill="1" applyBorder="1" applyAlignment="1">
      <alignment wrapText="1"/>
    </xf>
    <xf numFmtId="0" fontId="32" fillId="8" borderId="21" xfId="0" applyFont="1" applyFill="1" applyBorder="1" applyAlignment="1">
      <alignment wrapText="1"/>
    </xf>
    <xf numFmtId="0" fontId="34" fillId="8" borderId="21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13" fillId="8" borderId="14" xfId="0" applyFont="1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5" borderId="23" xfId="0" applyFill="1" applyBorder="1" applyAlignment="1">
      <alignment wrapText="1"/>
    </xf>
    <xf numFmtId="0" fontId="13" fillId="5" borderId="26" xfId="0" applyFont="1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13" fillId="5" borderId="27" xfId="0" applyFont="1" applyFill="1" applyBorder="1" applyAlignment="1">
      <alignment wrapText="1"/>
    </xf>
    <xf numFmtId="0" fontId="13" fillId="10" borderId="2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wrapText="1"/>
    </xf>
    <xf numFmtId="2" fontId="3" fillId="3" borderId="0" xfId="0" applyNumberFormat="1" applyFont="1" applyFill="1" applyAlignment="1">
      <alignment horizontal="left" vertical="center"/>
    </xf>
    <xf numFmtId="2" fontId="7" fillId="3" borderId="0" xfId="0" applyNumberFormat="1" applyFont="1" applyFill="1"/>
    <xf numFmtId="2" fontId="5" fillId="3" borderId="0" xfId="0" applyNumberFormat="1" applyFont="1" applyFill="1" applyAlignment="1">
      <alignment horizontal="center" wrapText="1"/>
    </xf>
    <xf numFmtId="2" fontId="16" fillId="3" borderId="0" xfId="0" applyNumberFormat="1" applyFont="1" applyFill="1"/>
    <xf numFmtId="2" fontId="8" fillId="8" borderId="26" xfId="0" applyNumberFormat="1" applyFont="1" applyFill="1" applyBorder="1" applyAlignment="1">
      <alignment wrapText="1"/>
    </xf>
    <xf numFmtId="2" fontId="8" fillId="8" borderId="15" xfId="0" applyNumberFormat="1" applyFont="1" applyFill="1" applyBorder="1" applyAlignment="1">
      <alignment wrapText="1"/>
    </xf>
    <xf numFmtId="2" fontId="8" fillId="0" borderId="0" xfId="0" applyNumberFormat="1" applyFont="1" applyAlignment="1">
      <alignment wrapText="1"/>
    </xf>
    <xf numFmtId="2" fontId="19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left"/>
    </xf>
    <xf numFmtId="2" fontId="20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2" fontId="6" fillId="3" borderId="0" xfId="0" applyNumberFormat="1" applyFont="1" applyFill="1" applyAlignment="1">
      <alignment horizontal="left" wrapText="1"/>
    </xf>
    <xf numFmtId="2" fontId="21" fillId="3" borderId="10" xfId="0" applyNumberFormat="1" applyFont="1" applyFill="1" applyBorder="1" applyAlignment="1">
      <alignment wrapText="1"/>
    </xf>
    <xf numFmtId="2" fontId="21" fillId="0" borderId="0" xfId="0" applyNumberFormat="1" applyFont="1" applyAlignment="1">
      <alignment wrapText="1"/>
    </xf>
    <xf numFmtId="0" fontId="23" fillId="10" borderId="2" xfId="0" applyFont="1" applyFill="1" applyBorder="1" applyAlignment="1">
      <alignment horizontal="left"/>
    </xf>
    <xf numFmtId="0" fontId="35" fillId="5" borderId="0" xfId="0" applyFont="1" applyFill="1" applyAlignment="1">
      <alignment wrapText="1"/>
    </xf>
    <xf numFmtId="0" fontId="36" fillId="0" borderId="15" xfId="0" applyFont="1" applyBorder="1" applyAlignment="1">
      <alignment wrapText="1"/>
    </xf>
    <xf numFmtId="0" fontId="36" fillId="5" borderId="15" xfId="0" applyFont="1" applyFill="1" applyBorder="1" applyAlignment="1">
      <alignment wrapText="1"/>
    </xf>
    <xf numFmtId="0" fontId="27" fillId="7" borderId="1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8" fillId="0" borderId="0" xfId="0" applyFont="1"/>
    <xf numFmtId="0" fontId="23" fillId="0" borderId="26" xfId="0" applyFont="1" applyBorder="1"/>
    <xf numFmtId="2" fontId="15" fillId="0" borderId="26" xfId="0" applyNumberFormat="1" applyFont="1" applyBorder="1"/>
    <xf numFmtId="2" fontId="15" fillId="0" borderId="6" xfId="0" applyNumberFormat="1" applyFont="1" applyBorder="1"/>
    <xf numFmtId="2" fontId="15" fillId="0" borderId="19" xfId="0" applyNumberFormat="1" applyFont="1" applyBorder="1"/>
    <xf numFmtId="0" fontId="13" fillId="5" borderId="28" xfId="0" applyFont="1" applyFill="1" applyBorder="1" applyAlignment="1">
      <alignment wrapText="1"/>
    </xf>
    <xf numFmtId="0" fontId="18" fillId="5" borderId="26" xfId="0" applyFont="1" applyFill="1" applyBorder="1" applyAlignment="1">
      <alignment horizontal="left" vertical="top"/>
    </xf>
    <xf numFmtId="0" fontId="13" fillId="5" borderId="30" xfId="0" applyFont="1" applyFill="1" applyBorder="1" applyAlignment="1">
      <alignment wrapText="1"/>
    </xf>
    <xf numFmtId="165" fontId="24" fillId="3" borderId="0" xfId="0" applyNumberFormat="1" applyFont="1" applyFill="1" applyAlignment="1">
      <alignment horizontal="left" vertical="center"/>
    </xf>
    <xf numFmtId="165" fontId="37" fillId="3" borderId="0" xfId="0" applyNumberFormat="1" applyFont="1" applyFill="1" applyAlignment="1">
      <alignment horizontal="center"/>
    </xf>
    <xf numFmtId="165" fontId="38" fillId="3" borderId="0" xfId="0" applyNumberFormat="1" applyFont="1" applyFill="1" applyAlignment="1">
      <alignment horizontal="left" wrapText="1" indent="2"/>
    </xf>
    <xf numFmtId="165" fontId="37" fillId="6" borderId="17" xfId="0" applyNumberFormat="1" applyFont="1" applyFill="1" applyBorder="1" applyAlignment="1">
      <alignment horizontal="center" vertical="center" wrapText="1"/>
    </xf>
    <xf numFmtId="165" fontId="26" fillId="9" borderId="9" xfId="0" applyNumberFormat="1" applyFont="1" applyFill="1" applyBorder="1" applyAlignment="1">
      <alignment horizontal="center" wrapText="1"/>
    </xf>
    <xf numFmtId="165" fontId="26" fillId="9" borderId="12" xfId="0" applyNumberFormat="1" applyFont="1" applyFill="1" applyBorder="1" applyAlignment="1">
      <alignment horizontal="center" wrapText="1"/>
    </xf>
    <xf numFmtId="165" fontId="26" fillId="8" borderId="26" xfId="0" applyNumberFormat="1" applyFont="1" applyFill="1" applyBorder="1" applyAlignment="1">
      <alignment horizontal="center" wrapText="1"/>
    </xf>
    <xf numFmtId="165" fontId="26" fillId="8" borderId="15" xfId="0" applyNumberFormat="1" applyFont="1" applyFill="1" applyBorder="1" applyAlignment="1">
      <alignment horizontal="center" wrapText="1"/>
    </xf>
    <xf numFmtId="165" fontId="26" fillId="10" borderId="23" xfId="0" applyNumberFormat="1" applyFont="1" applyFill="1" applyBorder="1" applyAlignment="1">
      <alignment horizontal="center" wrapText="1"/>
    </xf>
    <xf numFmtId="165" fontId="26" fillId="9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Border="1" applyAlignment="1">
      <alignment horizontal="center" wrapText="1"/>
    </xf>
    <xf numFmtId="165" fontId="26" fillId="0" borderId="0" xfId="0" applyNumberFormat="1" applyFont="1" applyAlignment="1">
      <alignment horizontal="center" wrapText="1"/>
    </xf>
    <xf numFmtId="165" fontId="26" fillId="0" borderId="26" xfId="0" applyNumberFormat="1" applyFont="1" applyBorder="1" applyAlignment="1">
      <alignment horizontal="center" wrapText="1"/>
    </xf>
    <xf numFmtId="165" fontId="26" fillId="0" borderId="6" xfId="0" applyNumberFormat="1" applyFont="1" applyBorder="1" applyAlignment="1">
      <alignment horizontal="center" wrapText="1"/>
    </xf>
    <xf numFmtId="165" fontId="26" fillId="0" borderId="6" xfId="0" applyNumberFormat="1" applyFont="1" applyBorder="1" applyAlignment="1">
      <alignment horizontal="center"/>
    </xf>
    <xf numFmtId="165" fontId="26" fillId="0" borderId="19" xfId="0" applyNumberFormat="1" applyFont="1" applyBorder="1" applyAlignment="1">
      <alignment horizontal="center"/>
    </xf>
    <xf numFmtId="0" fontId="23" fillId="4" borderId="13" xfId="0" applyFont="1" applyFill="1" applyBorder="1"/>
    <xf numFmtId="0" fontId="11" fillId="4" borderId="12" xfId="0" applyFont="1" applyFill="1" applyBorder="1" applyAlignment="1">
      <alignment horizontal="left" vertical="top"/>
    </xf>
    <xf numFmtId="2" fontId="4" fillId="4" borderId="17" xfId="0" applyNumberFormat="1" applyFont="1" applyFill="1" applyBorder="1" applyAlignment="1">
      <alignment horizontal="center" vertical="center" wrapText="1"/>
    </xf>
    <xf numFmtId="165" fontId="25" fillId="9" borderId="6" xfId="0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wrapText="1"/>
    </xf>
    <xf numFmtId="0" fontId="23" fillId="4" borderId="11" xfId="0" applyFont="1" applyFill="1" applyBorder="1" applyAlignment="1">
      <alignment horizontal="left"/>
    </xf>
    <xf numFmtId="2" fontId="10" fillId="4" borderId="13" xfId="0" applyNumberFormat="1" applyFont="1" applyFill="1" applyBorder="1"/>
    <xf numFmtId="0" fontId="23" fillId="4" borderId="2" xfId="0" applyFont="1" applyFill="1" applyBorder="1" applyAlignment="1">
      <alignment horizontal="left"/>
    </xf>
    <xf numFmtId="2" fontId="10" fillId="4" borderId="6" xfId="0" applyNumberFormat="1" applyFont="1" applyFill="1" applyBorder="1"/>
    <xf numFmtId="0" fontId="23" fillId="4" borderId="8" xfId="0" applyFont="1" applyFill="1" applyBorder="1" applyAlignment="1">
      <alignment horizontal="left"/>
    </xf>
    <xf numFmtId="2" fontId="10" fillId="4" borderId="7" xfId="0" applyNumberFormat="1" applyFont="1" applyFill="1" applyBorder="1"/>
    <xf numFmtId="0" fontId="23" fillId="4" borderId="7" xfId="0" applyFont="1" applyFill="1" applyBorder="1" applyAlignment="1">
      <alignment horizontal="left"/>
    </xf>
    <xf numFmtId="2" fontId="23" fillId="4" borderId="7" xfId="0" applyNumberFormat="1" applyFont="1" applyFill="1" applyBorder="1"/>
    <xf numFmtId="0" fontId="13" fillId="4" borderId="0" xfId="0" applyFont="1" applyFill="1" applyAlignment="1">
      <alignment horizontal="left" wrapText="1"/>
    </xf>
    <xf numFmtId="0" fontId="23" fillId="0" borderId="11" xfId="0" applyFont="1" applyBorder="1" applyAlignment="1">
      <alignment horizontal="left"/>
    </xf>
    <xf numFmtId="0" fontId="23" fillId="4" borderId="6" xfId="0" applyFont="1" applyFill="1" applyBorder="1"/>
    <xf numFmtId="165" fontId="26" fillId="9" borderId="6" xfId="0" applyNumberFormat="1" applyFont="1" applyFill="1" applyBorder="1" applyAlignment="1">
      <alignment horizontal="center" wrapText="1"/>
    </xf>
    <xf numFmtId="2" fontId="39" fillId="4" borderId="13" xfId="0" applyNumberFormat="1" applyFont="1" applyFill="1" applyBorder="1"/>
    <xf numFmtId="2" fontId="39" fillId="4" borderId="6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2" fontId="23" fillId="0" borderId="5" xfId="0" applyNumberFormat="1" applyFont="1" applyBorder="1" applyAlignment="1">
      <alignment wrapText="1"/>
    </xf>
    <xf numFmtId="2" fontId="4" fillId="12" borderId="18" xfId="0" applyNumberFormat="1" applyFont="1" applyFill="1" applyBorder="1" applyAlignment="1">
      <alignment horizontal="center" vertical="center" wrapText="1"/>
    </xf>
    <xf numFmtId="2" fontId="4" fillId="11" borderId="19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/>
    <xf numFmtId="2" fontId="39" fillId="4" borderId="7" xfId="0" applyNumberFormat="1" applyFont="1" applyFill="1" applyBorder="1"/>
    <xf numFmtId="0" fontId="13" fillId="5" borderId="5" xfId="0" applyFont="1" applyFill="1" applyBorder="1" applyAlignment="1">
      <alignment wrapText="1"/>
    </xf>
    <xf numFmtId="0" fontId="23" fillId="0" borderId="13" xfId="0" applyFont="1" applyBorder="1"/>
    <xf numFmtId="165" fontId="26" fillId="10" borderId="9" xfId="0" applyNumberFormat="1" applyFont="1" applyFill="1" applyBorder="1" applyAlignment="1">
      <alignment horizontal="center" wrapText="1"/>
    </xf>
    <xf numFmtId="0" fontId="11" fillId="8" borderId="28" xfId="0" applyFont="1" applyFill="1" applyBorder="1" applyAlignment="1">
      <alignment horizontal="left" vertical="top"/>
    </xf>
    <xf numFmtId="0" fontId="13" fillId="8" borderId="31" xfId="0" applyFont="1" applyFill="1" applyBorder="1" applyAlignment="1">
      <alignment wrapText="1"/>
    </xf>
    <xf numFmtId="0" fontId="8" fillId="0" borderId="4" xfId="0" applyFont="1" applyBorder="1"/>
    <xf numFmtId="0" fontId="8" fillId="0" borderId="26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2" fontId="8" fillId="14" borderId="6" xfId="0" applyNumberFormat="1" applyFont="1" applyFill="1" applyBorder="1" applyAlignment="1">
      <alignment wrapText="1"/>
    </xf>
    <xf numFmtId="2" fontId="23" fillId="14" borderId="6" xfId="0" applyNumberFormat="1" applyFont="1" applyFill="1" applyBorder="1" applyAlignment="1">
      <alignment wrapText="1"/>
    </xf>
    <xf numFmtId="2" fontId="23" fillId="14" borderId="7" xfId="0" applyNumberFormat="1" applyFont="1" applyFill="1" applyBorder="1"/>
    <xf numFmtId="2" fontId="8" fillId="14" borderId="13" xfId="0" applyNumberFormat="1" applyFont="1" applyFill="1" applyBorder="1" applyAlignment="1">
      <alignment wrapText="1"/>
    </xf>
    <xf numFmtId="2" fontId="8" fillId="14" borderId="7" xfId="0" applyNumberFormat="1" applyFont="1" applyFill="1" applyBorder="1" applyAlignment="1">
      <alignment wrapText="1"/>
    </xf>
    <xf numFmtId="2" fontId="23" fillId="14" borderId="13" xfId="0" applyNumberFormat="1" applyFont="1" applyFill="1" applyBorder="1" applyAlignment="1">
      <alignment horizontal="right" wrapText="1"/>
    </xf>
    <xf numFmtId="2" fontId="23" fillId="14" borderId="6" xfId="0" applyNumberFormat="1" applyFont="1" applyFill="1" applyBorder="1" applyAlignment="1">
      <alignment horizontal="right" wrapText="1"/>
    </xf>
    <xf numFmtId="2" fontId="8" fillId="14" borderId="0" xfId="0" applyNumberFormat="1" applyFont="1" applyFill="1" applyAlignment="1">
      <alignment wrapText="1"/>
    </xf>
    <xf numFmtId="2" fontId="8" fillId="14" borderId="26" xfId="0" applyNumberFormat="1" applyFont="1" applyFill="1" applyBorder="1" applyAlignment="1">
      <alignment wrapText="1"/>
    </xf>
    <xf numFmtId="2" fontId="8" fillId="14" borderId="6" xfId="0" applyNumberFormat="1" applyFont="1" applyFill="1" applyBorder="1"/>
    <xf numFmtId="2" fontId="8" fillId="14" borderId="19" xfId="0" applyNumberFormat="1" applyFont="1" applyFill="1" applyBorder="1"/>
    <xf numFmtId="2" fontId="23" fillId="11" borderId="13" xfId="0" applyNumberFormat="1" applyFont="1" applyFill="1" applyBorder="1" applyAlignment="1">
      <alignment wrapText="1"/>
    </xf>
    <xf numFmtId="0" fontId="0" fillId="14" borderId="0" xfId="0" applyFill="1"/>
    <xf numFmtId="2" fontId="23" fillId="8" borderId="0" xfId="0" applyNumberFormat="1" applyFont="1" applyFill="1" applyAlignment="1">
      <alignment wrapText="1"/>
    </xf>
    <xf numFmtId="2" fontId="23" fillId="8" borderId="15" xfId="0" applyNumberFormat="1" applyFont="1" applyFill="1" applyBorder="1" applyAlignment="1">
      <alignment wrapText="1"/>
    </xf>
    <xf numFmtId="2" fontId="23" fillId="11" borderId="19" xfId="0" applyNumberFormat="1" applyFont="1" applyFill="1" applyBorder="1" applyAlignment="1">
      <alignment wrapText="1"/>
    </xf>
    <xf numFmtId="2" fontId="23" fillId="0" borderId="13" xfId="0" applyNumberFormat="1" applyFont="1" applyBorder="1" applyAlignment="1">
      <alignment wrapText="1"/>
    </xf>
    <xf numFmtId="165" fontId="26" fillId="0" borderId="23" xfId="0" applyNumberFormat="1" applyFont="1" applyBorder="1" applyAlignment="1">
      <alignment horizontal="center" wrapText="1"/>
    </xf>
    <xf numFmtId="2" fontId="8" fillId="10" borderId="6" xfId="0" applyNumberFormat="1" applyFont="1" applyFill="1" applyBorder="1" applyAlignment="1">
      <alignment wrapText="1"/>
    </xf>
    <xf numFmtId="2" fontId="23" fillId="10" borderId="13" xfId="0" applyNumberFormat="1" applyFont="1" applyFill="1" applyBorder="1" applyAlignment="1">
      <alignment wrapText="1"/>
    </xf>
    <xf numFmtId="0" fontId="13" fillId="10" borderId="0" xfId="0" applyFont="1" applyFill="1" applyAlignment="1">
      <alignment wrapText="1"/>
    </xf>
    <xf numFmtId="165" fontId="30" fillId="10" borderId="9" xfId="0" applyNumberFormat="1" applyFont="1" applyFill="1" applyBorder="1" applyAlignment="1">
      <alignment horizontal="center" wrapText="1"/>
    </xf>
    <xf numFmtId="2" fontId="15" fillId="8" borderId="15" xfId="0" applyNumberFormat="1" applyFont="1" applyFill="1" applyBorder="1"/>
    <xf numFmtId="165" fontId="30" fillId="8" borderId="15" xfId="0" applyNumberFormat="1" applyFont="1" applyFill="1" applyBorder="1" applyAlignment="1">
      <alignment horizontal="center" wrapText="1"/>
    </xf>
    <xf numFmtId="0" fontId="23" fillId="8" borderId="15" xfId="0" applyFont="1" applyFill="1" applyBorder="1"/>
    <xf numFmtId="0" fontId="13" fillId="0" borderId="10" xfId="0" applyFont="1" applyBorder="1" applyAlignment="1">
      <alignment wrapText="1"/>
    </xf>
    <xf numFmtId="165" fontId="26" fillId="9" borderId="1" xfId="0" applyNumberFormat="1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4" fillId="8" borderId="15" xfId="0" applyNumberFormat="1" applyFont="1" applyFill="1" applyBorder="1"/>
    <xf numFmtId="165" fontId="31" fillId="8" borderId="15" xfId="0" applyNumberFormat="1" applyFont="1" applyFill="1" applyBorder="1" applyAlignment="1">
      <alignment horizontal="center" wrapText="1"/>
    </xf>
    <xf numFmtId="0" fontId="33" fillId="8" borderId="15" xfId="0" applyFont="1" applyFill="1" applyBorder="1" applyAlignment="1">
      <alignment wrapText="1"/>
    </xf>
    <xf numFmtId="0" fontId="32" fillId="8" borderId="15" xfId="0" applyFont="1" applyFill="1" applyBorder="1" applyAlignment="1">
      <alignment wrapText="1"/>
    </xf>
    <xf numFmtId="0" fontId="34" fillId="8" borderId="15" xfId="0" applyFont="1" applyFill="1" applyBorder="1"/>
    <xf numFmtId="2" fontId="33" fillId="8" borderId="15" xfId="0" applyNumberFormat="1" applyFont="1" applyFill="1" applyBorder="1" applyAlignment="1">
      <alignment horizontal="center" wrapText="1"/>
    </xf>
    <xf numFmtId="0" fontId="23" fillId="8" borderId="18" xfId="0" applyFont="1" applyFill="1" applyBorder="1" applyAlignment="1">
      <alignment horizontal="left"/>
    </xf>
    <xf numFmtId="2" fontId="10" fillId="0" borderId="19" xfId="0" applyNumberFormat="1" applyFont="1" applyBorder="1"/>
    <xf numFmtId="165" fontId="26" fillId="9" borderId="22" xfId="0" applyNumberFormat="1" applyFont="1" applyFill="1" applyBorder="1" applyAlignment="1">
      <alignment horizontal="center" wrapText="1"/>
    </xf>
    <xf numFmtId="4" fontId="0" fillId="14" borderId="15" xfId="0" applyNumberFormat="1" applyFill="1" applyBorder="1"/>
    <xf numFmtId="2" fontId="23" fillId="11" borderId="17" xfId="0" applyNumberFormat="1" applyFont="1" applyFill="1" applyBorder="1" applyAlignment="1">
      <alignment wrapText="1"/>
    </xf>
    <xf numFmtId="2" fontId="17" fillId="8" borderId="15" xfId="0" applyNumberFormat="1" applyFont="1" applyFill="1" applyBorder="1" applyAlignment="1">
      <alignment horizontal="center" wrapText="1"/>
    </xf>
    <xf numFmtId="4" fontId="0" fillId="14" borderId="0" xfId="0" applyNumberFormat="1" applyFill="1"/>
    <xf numFmtId="0" fontId="23" fillId="0" borderId="18" xfId="0" applyFont="1" applyBorder="1" applyAlignment="1">
      <alignment horizontal="left"/>
    </xf>
    <xf numFmtId="165" fontId="26" fillId="0" borderId="22" xfId="0" applyNumberFormat="1" applyFont="1" applyBorder="1" applyAlignment="1">
      <alignment horizontal="center" wrapText="1"/>
    </xf>
    <xf numFmtId="2" fontId="8" fillId="14" borderId="19" xfId="0" applyNumberFormat="1" applyFont="1" applyFill="1" applyBorder="1" applyAlignment="1">
      <alignment wrapText="1"/>
    </xf>
    <xf numFmtId="0" fontId="13" fillId="10" borderId="15" xfId="0" applyFont="1" applyFill="1" applyBorder="1" applyAlignment="1">
      <alignment wrapText="1"/>
    </xf>
    <xf numFmtId="165" fontId="26" fillId="0" borderId="9" xfId="0" applyNumberFormat="1" applyFont="1" applyBorder="1" applyAlignment="1">
      <alignment horizontal="center" wrapText="1"/>
    </xf>
    <xf numFmtId="2" fontId="22" fillId="8" borderId="15" xfId="0" applyNumberFormat="1" applyFont="1" applyFill="1" applyBorder="1" applyAlignment="1">
      <alignment horizontal="center" wrapText="1"/>
    </xf>
    <xf numFmtId="2" fontId="10" fillId="10" borderId="19" xfId="0" applyNumberFormat="1" applyFont="1" applyFill="1" applyBorder="1"/>
    <xf numFmtId="2" fontId="23" fillId="14" borderId="19" xfId="0" applyNumberFormat="1" applyFont="1" applyFill="1" applyBorder="1" applyAlignment="1">
      <alignment wrapText="1"/>
    </xf>
    <xf numFmtId="0" fontId="13" fillId="8" borderId="36" xfId="0" applyFont="1" applyFill="1" applyBorder="1" applyAlignment="1">
      <alignment wrapText="1"/>
    </xf>
    <xf numFmtId="0" fontId="0" fillId="8" borderId="36" xfId="0" applyFill="1" applyBorder="1" applyAlignment="1">
      <alignment wrapText="1"/>
    </xf>
    <xf numFmtId="0" fontId="23" fillId="8" borderId="36" xfId="0" applyFont="1" applyFill="1" applyBorder="1"/>
    <xf numFmtId="2" fontId="15" fillId="8" borderId="36" xfId="0" applyNumberFormat="1" applyFont="1" applyFill="1" applyBorder="1"/>
    <xf numFmtId="165" fontId="26" fillId="8" borderId="36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2" fontId="15" fillId="8" borderId="20" xfId="0" applyNumberFormat="1" applyFont="1" applyFill="1" applyBorder="1"/>
    <xf numFmtId="165" fontId="26" fillId="9" borderId="19" xfId="0" applyNumberFormat="1" applyFont="1" applyFill="1" applyBorder="1" applyAlignment="1">
      <alignment horizontal="center" wrapText="1"/>
    </xf>
    <xf numFmtId="4" fontId="0" fillId="14" borderId="19" xfId="0" applyNumberFormat="1" applyFill="1" applyBorder="1"/>
    <xf numFmtId="2" fontId="8" fillId="8" borderId="36" xfId="0" applyNumberFormat="1" applyFont="1" applyFill="1" applyBorder="1" applyAlignment="1">
      <alignment wrapText="1"/>
    </xf>
    <xf numFmtId="2" fontId="23" fillId="8" borderId="36" xfId="0" applyNumberFormat="1" applyFont="1" applyFill="1" applyBorder="1" applyAlignment="1">
      <alignment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wrapText="1"/>
    </xf>
    <xf numFmtId="2" fontId="8" fillId="13" borderId="6" xfId="0" applyNumberFormat="1" applyFont="1" applyFill="1" applyBorder="1" applyAlignment="1">
      <alignment wrapText="1"/>
    </xf>
    <xf numFmtId="2" fontId="23" fillId="0" borderId="6" xfId="0" applyNumberFormat="1" applyFont="1" applyBorder="1" applyAlignment="1">
      <alignment wrapText="1"/>
    </xf>
    <xf numFmtId="2" fontId="23" fillId="6" borderId="6" xfId="0" applyNumberFormat="1" applyFont="1" applyFill="1" applyBorder="1" applyAlignment="1">
      <alignment wrapText="1"/>
    </xf>
    <xf numFmtId="2" fontId="23" fillId="6" borderId="11" xfId="0" applyNumberFormat="1" applyFont="1" applyFill="1" applyBorder="1" applyAlignment="1">
      <alignment wrapText="1"/>
    </xf>
    <xf numFmtId="2" fontId="23" fillId="6" borderId="17" xfId="0" applyNumberFormat="1" applyFont="1" applyFill="1" applyBorder="1" applyAlignment="1">
      <alignment wrapText="1"/>
    </xf>
    <xf numFmtId="2" fontId="23" fillId="6" borderId="20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wrapText="1"/>
    </xf>
    <xf numFmtId="2" fontId="8" fillId="3" borderId="5" xfId="0" applyNumberFormat="1" applyFont="1" applyFill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2" fontId="23" fillId="6" borderId="5" xfId="0" applyNumberFormat="1" applyFont="1" applyFill="1" applyBorder="1" applyAlignment="1">
      <alignment wrapText="1"/>
    </xf>
    <xf numFmtId="0" fontId="23" fillId="10" borderId="6" xfId="0" applyFont="1" applyFill="1" applyBorder="1" applyAlignment="1">
      <alignment horizontal="left"/>
    </xf>
    <xf numFmtId="2" fontId="23" fillId="11" borderId="6" xfId="0" applyNumberFormat="1" applyFont="1" applyFill="1" applyBorder="1" applyAlignment="1">
      <alignment wrapText="1"/>
    </xf>
    <xf numFmtId="0" fontId="23" fillId="10" borderId="19" xfId="0" applyFont="1" applyFill="1" applyBorder="1" applyAlignment="1">
      <alignment horizontal="left"/>
    </xf>
    <xf numFmtId="2" fontId="8" fillId="0" borderId="10" xfId="0" applyNumberFormat="1" applyFont="1" applyBorder="1" applyAlignment="1">
      <alignment wrapText="1"/>
    </xf>
    <xf numFmtId="165" fontId="26" fillId="10" borderId="11" xfId="0" applyNumberFormat="1" applyFont="1" applyFill="1" applyBorder="1" applyAlignment="1">
      <alignment horizontal="center" wrapText="1"/>
    </xf>
    <xf numFmtId="0" fontId="23" fillId="10" borderId="13" xfId="0" applyFont="1" applyFill="1" applyBorder="1" applyAlignment="1">
      <alignment horizontal="left"/>
    </xf>
    <xf numFmtId="2" fontId="10" fillId="10" borderId="13" xfId="0" applyNumberFormat="1" applyFont="1" applyFill="1" applyBorder="1"/>
    <xf numFmtId="0" fontId="13" fillId="8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2" fontId="23" fillId="6" borderId="19" xfId="0" applyNumberFormat="1" applyFont="1" applyFill="1" applyBorder="1" applyAlignment="1">
      <alignment wrapText="1"/>
    </xf>
    <xf numFmtId="0" fontId="23" fillId="0" borderId="34" xfId="0" applyFont="1" applyBorder="1"/>
    <xf numFmtId="2" fontId="15" fillId="0" borderId="34" xfId="0" applyNumberFormat="1" applyFont="1" applyBorder="1"/>
    <xf numFmtId="165" fontId="26" fillId="10" borderId="12" xfId="0" applyNumberFormat="1" applyFont="1" applyFill="1" applyBorder="1" applyAlignment="1">
      <alignment horizontal="center" wrapText="1"/>
    </xf>
    <xf numFmtId="2" fontId="8" fillId="0" borderId="34" xfId="0" applyNumberFormat="1" applyFont="1" applyBorder="1" applyAlignment="1">
      <alignment wrapText="1"/>
    </xf>
    <xf numFmtId="2" fontId="23" fillId="0" borderId="34" xfId="0" applyNumberFormat="1" applyFont="1" applyBorder="1" applyAlignment="1">
      <alignment wrapText="1"/>
    </xf>
    <xf numFmtId="2" fontId="23" fillId="0" borderId="7" xfId="0" applyNumberFormat="1" applyFont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2" fontId="4" fillId="13" borderId="6" xfId="0" applyNumberFormat="1" applyFont="1" applyFill="1" applyBorder="1" applyAlignment="1">
      <alignment vertical="center" wrapText="1"/>
    </xf>
    <xf numFmtId="2" fontId="7" fillId="6" borderId="6" xfId="0" applyNumberFormat="1" applyFont="1" applyFill="1" applyBorder="1" applyAlignment="1">
      <alignment wrapText="1"/>
    </xf>
    <xf numFmtId="164" fontId="23" fillId="4" borderId="11" xfId="0" applyNumberFormat="1" applyFont="1" applyFill="1" applyBorder="1" applyAlignment="1">
      <alignment horizontal="left"/>
    </xf>
    <xf numFmtId="2" fontId="10" fillId="4" borderId="6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165" fontId="24" fillId="4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right" vertical="top"/>
    </xf>
    <xf numFmtId="0" fontId="11" fillId="5" borderId="0" xfId="0" applyFont="1" applyFill="1" applyAlignment="1">
      <alignment horizontal="right" vertical="top"/>
    </xf>
    <xf numFmtId="0" fontId="11" fillId="4" borderId="12" xfId="0" applyFont="1" applyFill="1" applyBorder="1" applyAlignment="1">
      <alignment horizontal="right" vertical="top"/>
    </xf>
    <xf numFmtId="0" fontId="11" fillId="4" borderId="0" xfId="0" applyFont="1" applyFill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4" fillId="10" borderId="26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11" fillId="5" borderId="15" xfId="0" applyFont="1" applyFill="1" applyBorder="1" applyAlignment="1">
      <alignment horizontal="right" vertical="top"/>
    </xf>
    <xf numFmtId="0" fontId="11" fillId="5" borderId="15" xfId="0" applyFont="1" applyFill="1" applyBorder="1" applyAlignment="1">
      <alignment horizontal="left" vertical="top"/>
    </xf>
    <xf numFmtId="0" fontId="11" fillId="5" borderId="20" xfId="0" applyFont="1" applyFill="1" applyBorder="1" applyAlignment="1">
      <alignment horizontal="left" vertical="top"/>
    </xf>
    <xf numFmtId="0" fontId="14" fillId="5" borderId="26" xfId="0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11" fillId="10" borderId="35" xfId="0" applyFont="1" applyFill="1" applyBorder="1" applyAlignment="1">
      <alignment horizontal="right" vertical="top"/>
    </xf>
    <xf numFmtId="0" fontId="11" fillId="10" borderId="15" xfId="0" applyFont="1" applyFill="1" applyBorder="1" applyAlignment="1">
      <alignment horizontal="right" vertical="top"/>
    </xf>
    <xf numFmtId="0" fontId="11" fillId="10" borderId="15" xfId="0" applyFont="1" applyFill="1" applyBorder="1" applyAlignment="1">
      <alignment horizontal="left" vertical="top"/>
    </xf>
    <xf numFmtId="0" fontId="11" fillId="10" borderId="20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11" borderId="12" xfId="0" applyFont="1" applyFill="1" applyBorder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1" fillId="0" borderId="35" xfId="0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1" fillId="0" borderId="15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5" borderId="35" xfId="0" applyFont="1" applyFill="1" applyBorder="1" applyAlignment="1">
      <alignment horizontal="right" vertical="top"/>
    </xf>
    <xf numFmtId="0" fontId="11" fillId="5" borderId="4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8" fillId="0" borderId="30" xfId="0" applyFont="1" applyBorder="1"/>
    <xf numFmtId="0" fontId="8" fillId="0" borderId="0" xfId="0" applyFont="1"/>
    <xf numFmtId="0" fontId="8" fillId="0" borderId="5" xfId="0" applyFont="1" applyBorder="1"/>
    <xf numFmtId="0" fontId="4" fillId="0" borderId="30" xfId="0" applyFont="1" applyBorder="1"/>
    <xf numFmtId="0" fontId="4" fillId="0" borderId="0" xfId="0" applyFont="1"/>
    <xf numFmtId="0" fontId="4" fillId="0" borderId="5" xfId="0" applyFont="1" applyBorder="1"/>
    <xf numFmtId="0" fontId="13" fillId="0" borderId="31" xfId="0" applyFont="1" applyBorder="1"/>
    <xf numFmtId="0" fontId="13" fillId="0" borderId="15" xfId="0" applyFont="1" applyBorder="1"/>
    <xf numFmtId="0" fontId="13" fillId="0" borderId="20" xfId="0" applyFont="1" applyBorder="1"/>
    <xf numFmtId="0" fontId="13" fillId="0" borderId="15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0" fontId="11" fillId="4" borderId="14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1" fillId="4" borderId="14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1" fillId="4" borderId="10" xfId="0" applyFont="1" applyFill="1" applyBorder="1" applyAlignment="1">
      <alignment horizontal="left" vertical="top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1" fillId="4" borderId="23" xfId="0" applyFont="1" applyFill="1" applyBorder="1" applyAlignment="1">
      <alignment horizontal="left" vertical="top"/>
    </xf>
    <xf numFmtId="0" fontId="11" fillId="4" borderId="25" xfId="0" applyFont="1" applyFill="1" applyBorder="1" applyAlignment="1">
      <alignment horizontal="left" vertical="top"/>
    </xf>
    <xf numFmtId="0" fontId="0" fillId="4" borderId="25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11" fillId="4" borderId="22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left" vertical="top"/>
    </xf>
    <xf numFmtId="0" fontId="0" fillId="4" borderId="2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4" fillId="5" borderId="15" xfId="0" applyFont="1" applyFill="1" applyBorder="1" applyAlignment="1">
      <alignment horizontal="left" vertical="top"/>
    </xf>
    <xf numFmtId="2" fontId="8" fillId="0" borderId="12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D4E2"/>
      <color rgb="FFFFA3A3"/>
      <color rgb="FFFF7C80"/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16"/>
  <sheetViews>
    <sheetView tabSelected="1" zoomScale="90" zoomScaleNormal="90" workbookViewId="0">
      <pane ySplit="9" topLeftCell="A10" activePane="bottomLeft" state="frozen"/>
      <selection pane="bottomLeft" activeCell="C1" sqref="C1:Y1"/>
    </sheetView>
  </sheetViews>
  <sheetFormatPr defaultColWidth="9.140625" defaultRowHeight="12.75" x14ac:dyDescent="0.2"/>
  <cols>
    <col min="1" max="2" width="0.140625" style="4" customWidth="1"/>
    <col min="3" max="3" width="4.140625" style="7" customWidth="1"/>
    <col min="4" max="4" width="4.42578125" style="7" customWidth="1"/>
    <col min="5" max="5" width="1.28515625" style="7" customWidth="1"/>
    <col min="6" max="6" width="3.7109375" style="7" customWidth="1"/>
    <col min="7" max="7" width="4.140625" style="7" customWidth="1"/>
    <col min="8" max="8" width="0.7109375" style="7" customWidth="1"/>
    <col min="9" max="9" width="0.85546875" style="7" customWidth="1"/>
    <col min="10" max="10" width="3.42578125" style="7" customWidth="1"/>
    <col min="11" max="11" width="1.42578125" style="7" customWidth="1"/>
    <col min="12" max="12" width="2.42578125" style="7" customWidth="1"/>
    <col min="13" max="13" width="2.140625" style="7" customWidth="1"/>
    <col min="14" max="14" width="0.42578125" style="7" customWidth="1"/>
    <col min="15" max="15" width="0.140625" style="4" customWidth="1"/>
    <col min="16" max="16" width="0.42578125" style="7" customWidth="1"/>
    <col min="17" max="17" width="1.85546875" style="7" customWidth="1"/>
    <col min="18" max="18" width="3.140625" style="7" customWidth="1"/>
    <col min="19" max="19" width="1.42578125" style="7" customWidth="1"/>
    <col min="20" max="20" width="0.42578125" style="4" customWidth="1"/>
    <col min="21" max="21" width="20.42578125" style="7" customWidth="1"/>
    <col min="22" max="22" width="7.7109375" style="31" customWidth="1"/>
    <col min="23" max="23" width="10.7109375" style="8" customWidth="1"/>
    <col min="24" max="24" width="9.7109375" style="120" customWidth="1"/>
    <col min="25" max="25" width="17.7109375" style="86" customWidth="1"/>
    <col min="26" max="26" width="15" style="93" customWidth="1"/>
    <col min="27" max="27" width="17.5703125" style="93" customWidth="1"/>
    <col min="28" max="28" width="25.42578125" style="236" customWidth="1"/>
    <col min="29" max="29" width="102.7109375" style="4" customWidth="1"/>
    <col min="30" max="16384" width="9.140625" style="4"/>
  </cols>
  <sheetData>
    <row r="1" spans="1:58" s="1" customFormat="1" ht="25.5" customHeight="1" x14ac:dyDescent="0.25">
      <c r="C1" s="285" t="s">
        <v>171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87"/>
      <c r="AA1" s="87"/>
      <c r="AB1" s="230"/>
      <c r="AC1" s="216"/>
    </row>
    <row r="2" spans="1:58" s="2" customFormat="1" ht="15.75" customHeight="1" x14ac:dyDescent="0.25">
      <c r="C2" s="287" t="s">
        <v>129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88"/>
      <c r="AA2" s="88"/>
      <c r="AB2" s="231"/>
    </row>
    <row r="3" spans="1:58" s="2" customFormat="1" ht="15.75" customHeight="1" x14ac:dyDescent="0.2">
      <c r="C3" s="289" t="s">
        <v>0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89"/>
      <c r="AA3" s="89"/>
      <c r="AB3" s="232"/>
    </row>
    <row r="4" spans="1:58" s="2" customFormat="1" ht="15.75" customHeight="1" x14ac:dyDescent="0.2">
      <c r="C4" s="17" t="s">
        <v>163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6"/>
      <c r="W4" s="17"/>
      <c r="X4" s="109"/>
      <c r="Y4" s="80"/>
      <c r="Z4" s="90"/>
      <c r="AA4" s="90"/>
      <c r="AB4" s="232"/>
    </row>
    <row r="5" spans="1:58" s="3" customFormat="1" ht="15.75" customHeight="1" x14ac:dyDescent="0.25">
      <c r="C5" s="259" t="s">
        <v>175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60"/>
      <c r="W5" s="259"/>
      <c r="X5" s="262"/>
      <c r="Y5" s="80"/>
      <c r="Z5" s="91"/>
      <c r="AA5" s="91"/>
      <c r="AB5" s="233"/>
    </row>
    <row r="6" spans="1:58" s="3" customFormat="1" ht="15.75" customHeight="1" x14ac:dyDescent="0.2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7"/>
      <c r="W6" s="18"/>
      <c r="X6" s="110" t="s">
        <v>130</v>
      </c>
      <c r="Y6" s="81"/>
      <c r="Z6" s="91"/>
      <c r="AA6" s="110" t="s">
        <v>169</v>
      </c>
      <c r="AB6" s="233"/>
    </row>
    <row r="7" spans="1:58" s="5" customFormat="1" ht="15" customHeight="1" x14ac:dyDescent="0.25"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8"/>
      <c r="W7" s="21"/>
      <c r="X7" s="111" t="s">
        <v>131</v>
      </c>
      <c r="Y7" s="82"/>
      <c r="Z7" s="82"/>
      <c r="AA7" s="111" t="s">
        <v>131</v>
      </c>
      <c r="AB7" s="234"/>
    </row>
    <row r="8" spans="1:58" ht="21" customHeight="1" thickBot="1" x14ac:dyDescent="0.3">
      <c r="A8" s="6" t="s">
        <v>6</v>
      </c>
      <c r="B8" s="310" t="s">
        <v>6</v>
      </c>
      <c r="C8" s="310"/>
      <c r="D8" s="310"/>
      <c r="E8" s="22" t="s">
        <v>6</v>
      </c>
      <c r="F8" s="23"/>
      <c r="G8" s="24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4"/>
      <c r="T8" s="25"/>
      <c r="U8" s="23"/>
      <c r="V8" s="29"/>
      <c r="W8" s="144" t="s">
        <v>161</v>
      </c>
      <c r="X8" s="128">
        <v>40.5</v>
      </c>
      <c r="Y8" s="83"/>
      <c r="Z8" s="92"/>
      <c r="AA8" s="256">
        <v>0</v>
      </c>
      <c r="AB8" s="235"/>
    </row>
    <row r="9" spans="1:58" s="41" customFormat="1" ht="63" customHeight="1" thickBot="1" x14ac:dyDescent="0.25">
      <c r="A9" s="96"/>
      <c r="B9" s="97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9"/>
      <c r="S9" s="39"/>
      <c r="T9" s="97"/>
      <c r="U9" s="40"/>
      <c r="V9" s="98" t="s">
        <v>7</v>
      </c>
      <c r="W9" s="127" t="s">
        <v>159</v>
      </c>
      <c r="X9" s="112" t="s">
        <v>160</v>
      </c>
      <c r="Y9" s="146" t="s">
        <v>170</v>
      </c>
      <c r="Z9" s="147" t="s">
        <v>162</v>
      </c>
      <c r="AA9" s="222" t="s">
        <v>169</v>
      </c>
      <c r="AB9" s="255" t="s">
        <v>132</v>
      </c>
    </row>
    <row r="10" spans="1:58" s="37" customFormat="1" ht="14.25" customHeight="1" x14ac:dyDescent="0.25">
      <c r="A10" s="36"/>
      <c r="B10" s="320" t="s">
        <v>154</v>
      </c>
      <c r="C10" s="321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  <c r="V10" s="125"/>
      <c r="W10" s="142">
        <v>0.5</v>
      </c>
      <c r="X10" s="113">
        <f>W10*$X$8</f>
        <v>20.25</v>
      </c>
      <c r="Y10" s="174">
        <v>34.880000000000003</v>
      </c>
      <c r="Z10" s="173">
        <f>X10+Y10</f>
        <v>55.13</v>
      </c>
      <c r="AA10" s="223">
        <f>W10*$AA$8</f>
        <v>0</v>
      </c>
      <c r="AB10" s="224">
        <f>AA10-X10</f>
        <v>-20.25</v>
      </c>
    </row>
    <row r="11" spans="1:58" ht="14.25" customHeight="1" x14ac:dyDescent="0.25">
      <c r="A11" s="9"/>
      <c r="B11" s="126"/>
      <c r="C11" s="311" t="s">
        <v>155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140"/>
      <c r="W11" s="143">
        <v>2.2000000000000002</v>
      </c>
      <c r="X11" s="141">
        <f t="shared" ref="X11:X72" si="0">W11*$X$8</f>
        <v>89.100000000000009</v>
      </c>
      <c r="Y11" s="163">
        <v>139.83279999999999</v>
      </c>
      <c r="Z11" s="173">
        <f t="shared" ref="Z11:Z72" si="1">X11+Y11</f>
        <v>228.93279999999999</v>
      </c>
      <c r="AA11" s="223">
        <f t="shared" ref="AA11:AA72" si="2">W11*$AA$8</f>
        <v>0</v>
      </c>
      <c r="AB11" s="224">
        <f t="shared" ref="AB11:AB72" si="3">AA11-X11</f>
        <v>-89.100000000000009</v>
      </c>
    </row>
    <row r="12" spans="1:58" ht="14.25" customHeight="1" x14ac:dyDescent="0.25">
      <c r="A12" s="9"/>
      <c r="B12" s="126"/>
      <c r="C12" s="314" t="s">
        <v>174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6"/>
      <c r="V12" s="140"/>
      <c r="W12" s="143">
        <v>2.5</v>
      </c>
      <c r="X12" s="141">
        <f t="shared" si="0"/>
        <v>101.25</v>
      </c>
      <c r="Y12" s="163">
        <v>200.54</v>
      </c>
      <c r="Z12" s="173">
        <f t="shared" si="1"/>
        <v>301.78999999999996</v>
      </c>
      <c r="AA12" s="223">
        <f t="shared" si="2"/>
        <v>0</v>
      </c>
      <c r="AB12" s="224">
        <f t="shared" si="3"/>
        <v>-101.25</v>
      </c>
      <c r="AC12" s="261" t="s">
        <v>168</v>
      </c>
    </row>
    <row r="13" spans="1:58" ht="14.25" customHeight="1" x14ac:dyDescent="0.25">
      <c r="A13" s="9"/>
      <c r="B13" s="126"/>
      <c r="C13" s="314" t="s">
        <v>156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6"/>
      <c r="V13" s="140"/>
      <c r="W13" s="143">
        <v>0.5</v>
      </c>
      <c r="X13" s="141">
        <f t="shared" si="0"/>
        <v>20.25</v>
      </c>
      <c r="Y13" s="174">
        <v>34.880000000000003</v>
      </c>
      <c r="Z13" s="173">
        <f t="shared" si="1"/>
        <v>55.13</v>
      </c>
      <c r="AA13" s="226">
        <f t="shared" si="2"/>
        <v>0</v>
      </c>
      <c r="AB13" s="224">
        <f t="shared" si="3"/>
        <v>-20.25</v>
      </c>
    </row>
    <row r="14" spans="1:58" ht="14.25" customHeight="1" x14ac:dyDescent="0.25">
      <c r="A14" s="9"/>
      <c r="B14" s="126"/>
      <c r="C14" s="317" t="s">
        <v>157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140"/>
      <c r="W14" s="143">
        <v>0.5</v>
      </c>
      <c r="X14" s="141">
        <f t="shared" si="0"/>
        <v>20.25</v>
      </c>
      <c r="Y14" s="163">
        <v>34.880000000000003</v>
      </c>
      <c r="Z14" s="173">
        <f t="shared" si="1"/>
        <v>55.13</v>
      </c>
      <c r="AA14" s="226">
        <f t="shared" si="2"/>
        <v>0</v>
      </c>
      <c r="AB14" s="224">
        <f t="shared" si="3"/>
        <v>-20.25</v>
      </c>
    </row>
    <row r="15" spans="1:58" s="44" customFormat="1" ht="14.25" customHeight="1" thickBot="1" x14ac:dyDescent="0.3">
      <c r="A15" s="42"/>
      <c r="B15" s="324" t="s">
        <v>158</v>
      </c>
      <c r="C15" s="325"/>
      <c r="D15" s="325"/>
      <c r="E15" s="326"/>
      <c r="F15" s="326"/>
      <c r="G15" s="326"/>
      <c r="H15" s="326"/>
      <c r="I15" s="326"/>
      <c r="J15" s="326"/>
      <c r="K15" s="326"/>
      <c r="L15" s="326"/>
      <c r="M15" s="327"/>
      <c r="N15" s="327"/>
      <c r="O15" s="327"/>
      <c r="P15" s="327"/>
      <c r="Q15" s="327"/>
      <c r="R15" s="327"/>
      <c r="S15" s="327"/>
      <c r="T15" s="327"/>
      <c r="U15" s="328"/>
      <c r="V15" s="148"/>
      <c r="W15" s="149">
        <v>0.5</v>
      </c>
      <c r="X15" s="118">
        <f t="shared" si="0"/>
        <v>20.25</v>
      </c>
      <c r="Y15" s="164">
        <v>34.880000000000003</v>
      </c>
      <c r="Z15" s="177">
        <f t="shared" si="1"/>
        <v>55.13</v>
      </c>
      <c r="AA15" s="228">
        <f t="shared" si="2"/>
        <v>0</v>
      </c>
      <c r="AB15" s="224">
        <f t="shared" si="3"/>
        <v>-20.25</v>
      </c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</row>
    <row r="16" spans="1:58" s="53" customFormat="1" ht="14.25" customHeight="1" x14ac:dyDescent="0.25">
      <c r="A16" s="51"/>
      <c r="B16" s="52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153"/>
      <c r="N16" s="63"/>
      <c r="O16" s="63"/>
      <c r="P16" s="63"/>
      <c r="Q16" s="63"/>
      <c r="R16" s="63"/>
      <c r="S16" s="63"/>
      <c r="T16" s="63"/>
      <c r="U16" s="63"/>
      <c r="V16" s="64"/>
      <c r="W16" s="65"/>
      <c r="X16" s="115"/>
      <c r="Y16" s="84"/>
      <c r="Z16" s="175"/>
      <c r="AA16" s="175"/>
      <c r="AB16" s="254"/>
      <c r="AC16" s="4"/>
      <c r="AD16" s="156"/>
      <c r="AE16" s="156"/>
      <c r="AF16" s="156"/>
      <c r="AG16" s="156"/>
      <c r="AH16" s="156"/>
      <c r="AI16" s="156"/>
      <c r="AJ16" s="156"/>
      <c r="AK16" s="156"/>
      <c r="AL16" s="157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66"/>
      <c r="BD16" s="66"/>
      <c r="BE16" s="66"/>
      <c r="BF16" s="66"/>
    </row>
    <row r="17" spans="1:58" s="55" customFormat="1" ht="13.5" customHeight="1" thickBot="1" x14ac:dyDescent="0.3">
      <c r="A17" s="54"/>
      <c r="B17" s="54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54"/>
      <c r="N17" s="56"/>
      <c r="O17" s="57"/>
      <c r="P17" s="56"/>
      <c r="Q17" s="56"/>
      <c r="R17" s="56"/>
      <c r="S17" s="56"/>
      <c r="T17" s="57"/>
      <c r="U17" s="56"/>
      <c r="V17" s="58"/>
      <c r="W17" s="59"/>
      <c r="X17" s="116"/>
      <c r="Y17" s="85"/>
      <c r="Z17" s="60"/>
      <c r="AA17" s="176"/>
      <c r="AB17" s="254"/>
      <c r="AC17" s="4"/>
      <c r="AD17" s="41"/>
      <c r="AE17" s="41"/>
      <c r="AF17" s="41"/>
      <c r="AG17" s="41"/>
      <c r="AH17" s="41"/>
      <c r="AI17" s="41"/>
      <c r="AJ17" s="41"/>
      <c r="AK17" s="41"/>
      <c r="AL17" s="158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60"/>
      <c r="BD17" s="60"/>
      <c r="BE17" s="60"/>
      <c r="BF17" s="60"/>
    </row>
    <row r="18" spans="1:58" s="50" customFormat="1" ht="13.5" customHeight="1" x14ac:dyDescent="0.25">
      <c r="A18" s="72"/>
      <c r="B18" s="73"/>
      <c r="C18" s="279" t="s">
        <v>8</v>
      </c>
      <c r="D18" s="279"/>
      <c r="E18" s="279"/>
      <c r="F18" s="279"/>
      <c r="G18" s="279"/>
      <c r="H18" s="279"/>
      <c r="I18" s="279"/>
      <c r="J18" s="279"/>
      <c r="K18" s="279"/>
      <c r="L18" s="279"/>
      <c r="M18" s="280"/>
      <c r="N18" s="280"/>
      <c r="O18" s="10"/>
      <c r="P18" s="11"/>
      <c r="Q18" s="11"/>
      <c r="R18" s="11"/>
      <c r="S18" s="11"/>
      <c r="T18" s="10"/>
      <c r="U18" s="150"/>
      <c r="V18" s="151"/>
      <c r="W18" s="35"/>
      <c r="X18" s="152"/>
      <c r="Y18" s="189"/>
      <c r="Z18" s="178"/>
      <c r="AA18" s="145"/>
      <c r="AB18" s="25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58" ht="14.25" customHeight="1" x14ac:dyDescent="0.25">
      <c r="A19" s="9"/>
      <c r="B19" s="269" t="s">
        <v>9</v>
      </c>
      <c r="C19" s="270"/>
      <c r="D19" s="270"/>
      <c r="F19" s="272" t="s">
        <v>10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3"/>
      <c r="V19" s="139" t="s">
        <v>9</v>
      </c>
      <c r="W19" s="16">
        <v>0.5</v>
      </c>
      <c r="X19" s="114">
        <f t="shared" si="0"/>
        <v>20.25</v>
      </c>
      <c r="Y19" s="165">
        <v>34</v>
      </c>
      <c r="Z19" s="173">
        <f t="shared" si="1"/>
        <v>54.25</v>
      </c>
      <c r="AA19" s="226">
        <f t="shared" si="2"/>
        <v>0</v>
      </c>
      <c r="AB19" s="224">
        <f t="shared" si="3"/>
        <v>-20.25</v>
      </c>
      <c r="AC19" s="86"/>
    </row>
    <row r="20" spans="1:58" ht="14.25" customHeight="1" x14ac:dyDescent="0.25">
      <c r="A20" s="9"/>
      <c r="B20" s="269" t="s">
        <v>11</v>
      </c>
      <c r="C20" s="270"/>
      <c r="D20" s="270"/>
      <c r="F20" s="272" t="s">
        <v>12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3"/>
      <c r="V20" s="99" t="s">
        <v>11</v>
      </c>
      <c r="W20" s="13">
        <v>1.2</v>
      </c>
      <c r="X20" s="118">
        <f t="shared" si="0"/>
        <v>48.6</v>
      </c>
      <c r="Y20" s="166">
        <v>67.671800000000005</v>
      </c>
      <c r="Z20" s="173">
        <f t="shared" si="1"/>
        <v>116.27180000000001</v>
      </c>
      <c r="AA20" s="226">
        <f t="shared" si="2"/>
        <v>0</v>
      </c>
      <c r="AB20" s="224">
        <f t="shared" si="3"/>
        <v>-48.6</v>
      </c>
      <c r="AC20" s="86"/>
    </row>
    <row r="21" spans="1:58" ht="14.25" customHeight="1" x14ac:dyDescent="0.25">
      <c r="A21" s="9"/>
      <c r="B21" s="269" t="s">
        <v>135</v>
      </c>
      <c r="C21" s="270"/>
      <c r="D21" s="270"/>
      <c r="F21" s="272" t="s">
        <v>136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3"/>
      <c r="V21" s="99" t="s">
        <v>135</v>
      </c>
      <c r="W21" s="13">
        <v>1.5</v>
      </c>
      <c r="X21" s="118">
        <f t="shared" si="0"/>
        <v>60.75</v>
      </c>
      <c r="Y21" s="166">
        <v>55.1875</v>
      </c>
      <c r="Z21" s="173">
        <f t="shared" si="1"/>
        <v>115.9375</v>
      </c>
      <c r="AA21" s="226">
        <f t="shared" si="2"/>
        <v>0</v>
      </c>
      <c r="AB21" s="224">
        <f t="shared" si="3"/>
        <v>-60.75</v>
      </c>
      <c r="AC21" s="330"/>
    </row>
    <row r="22" spans="1:58" ht="14.25" customHeight="1" x14ac:dyDescent="0.25">
      <c r="A22" s="9"/>
      <c r="B22" s="331" t="s">
        <v>137</v>
      </c>
      <c r="C22" s="332"/>
      <c r="D22" s="332"/>
      <c r="E22" s="187"/>
      <c r="F22" s="333" t="s">
        <v>138</v>
      </c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4"/>
      <c r="V22" s="100" t="s">
        <v>137</v>
      </c>
      <c r="W22" s="12">
        <v>2.5</v>
      </c>
      <c r="X22" s="188">
        <f t="shared" si="0"/>
        <v>101.25</v>
      </c>
      <c r="Y22" s="162">
        <v>97.3</v>
      </c>
      <c r="Z22" s="173">
        <f t="shared" si="1"/>
        <v>198.55</v>
      </c>
      <c r="AA22" s="227">
        <f t="shared" si="2"/>
        <v>0</v>
      </c>
      <c r="AB22" s="224">
        <f t="shared" si="3"/>
        <v>-101.25</v>
      </c>
      <c r="AC22" s="330"/>
    </row>
    <row r="23" spans="1:58" s="55" customFormat="1" ht="13.5" customHeight="1" thickBot="1" x14ac:dyDescent="0.3">
      <c r="A23" s="54"/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6"/>
      <c r="Q23" s="56"/>
      <c r="R23" s="56"/>
      <c r="S23" s="56"/>
      <c r="T23" s="57"/>
      <c r="U23" s="56"/>
      <c r="V23" s="186"/>
      <c r="W23" s="184"/>
      <c r="X23" s="185"/>
      <c r="Y23" s="85"/>
      <c r="Z23" s="176"/>
      <c r="AA23" s="176"/>
      <c r="AB23" s="254"/>
      <c r="AC23" s="86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</row>
    <row r="24" spans="1:58" s="50" customFormat="1" ht="14.25" customHeight="1" x14ac:dyDescent="0.25">
      <c r="A24" s="72"/>
      <c r="B24" s="73"/>
      <c r="C24" s="279" t="s">
        <v>13</v>
      </c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75"/>
      <c r="U24" s="76"/>
      <c r="V24" s="48"/>
      <c r="W24" s="35"/>
      <c r="X24" s="183">
        <f t="shared" si="0"/>
        <v>0</v>
      </c>
      <c r="Y24" s="189"/>
      <c r="Z24" s="178"/>
      <c r="AA24" s="145"/>
      <c r="AB24" s="254"/>
      <c r="AC24" s="86"/>
    </row>
    <row r="25" spans="1:58" ht="14.25" customHeight="1" x14ac:dyDescent="0.25">
      <c r="A25" s="9"/>
      <c r="B25" s="269" t="s">
        <v>5</v>
      </c>
      <c r="C25" s="270"/>
      <c r="D25" s="270"/>
      <c r="F25" s="272" t="s">
        <v>14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3"/>
      <c r="V25" s="139" t="s">
        <v>5</v>
      </c>
      <c r="W25" s="16">
        <v>0.5</v>
      </c>
      <c r="X25" s="114">
        <f t="shared" si="0"/>
        <v>20.25</v>
      </c>
      <c r="Y25" s="165">
        <v>45.5886</v>
      </c>
      <c r="Z25" s="173">
        <f t="shared" si="1"/>
        <v>65.8386</v>
      </c>
      <c r="AA25" s="226">
        <f t="shared" si="2"/>
        <v>0</v>
      </c>
      <c r="AB25" s="224">
        <f t="shared" si="3"/>
        <v>-20.25</v>
      </c>
      <c r="AC25" s="86"/>
    </row>
    <row r="26" spans="1:58" ht="14.25" customHeight="1" x14ac:dyDescent="0.25">
      <c r="A26" s="9"/>
      <c r="B26" s="269" t="s">
        <v>4</v>
      </c>
      <c r="C26" s="270"/>
      <c r="D26" s="270"/>
      <c r="F26" s="272" t="s">
        <v>167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3"/>
      <c r="V26" s="100" t="s">
        <v>4</v>
      </c>
      <c r="W26" s="12">
        <v>0.8</v>
      </c>
      <c r="X26" s="118">
        <f t="shared" si="0"/>
        <v>32.4</v>
      </c>
      <c r="Y26" s="162">
        <v>70.681700000000006</v>
      </c>
      <c r="Z26" s="173">
        <f t="shared" si="1"/>
        <v>103.08170000000001</v>
      </c>
      <c r="AA26" s="226">
        <f t="shared" si="2"/>
        <v>0</v>
      </c>
      <c r="AB26" s="224">
        <f t="shared" si="3"/>
        <v>-32.4</v>
      </c>
      <c r="AC26" s="86"/>
    </row>
    <row r="27" spans="1:58" ht="14.25" customHeight="1" x14ac:dyDescent="0.25">
      <c r="A27" s="9"/>
      <c r="B27" s="267" t="s">
        <v>15</v>
      </c>
      <c r="C27" s="268"/>
      <c r="D27" s="268"/>
      <c r="E27" s="129"/>
      <c r="F27" s="263" t="s">
        <v>16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  <c r="V27" s="132" t="s">
        <v>15</v>
      </c>
      <c r="W27" s="133">
        <v>1.55</v>
      </c>
      <c r="X27" s="118">
        <f t="shared" si="0"/>
        <v>62.774999999999999</v>
      </c>
      <c r="Y27" s="162">
        <v>106.0596</v>
      </c>
      <c r="Z27" s="173">
        <f t="shared" si="1"/>
        <v>168.83459999999999</v>
      </c>
      <c r="AA27" s="226">
        <f t="shared" si="2"/>
        <v>0</v>
      </c>
      <c r="AB27" s="224">
        <f t="shared" si="3"/>
        <v>-62.774999999999999</v>
      </c>
      <c r="AC27" s="86"/>
    </row>
    <row r="28" spans="1:58" ht="14.25" customHeight="1" x14ac:dyDescent="0.25">
      <c r="A28" s="9"/>
      <c r="B28" s="267" t="s">
        <v>17</v>
      </c>
      <c r="C28" s="268"/>
      <c r="D28" s="268"/>
      <c r="E28" s="129"/>
      <c r="F28" s="263" t="s">
        <v>18</v>
      </c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4"/>
      <c r="V28" s="132" t="s">
        <v>17</v>
      </c>
      <c r="W28" s="133">
        <v>2.2000000000000002</v>
      </c>
      <c r="X28" s="118">
        <f t="shared" si="0"/>
        <v>89.100000000000009</v>
      </c>
      <c r="Y28" s="162">
        <v>139.83279999999999</v>
      </c>
      <c r="Z28" s="173">
        <f t="shared" si="1"/>
        <v>228.93279999999999</v>
      </c>
      <c r="AA28" s="226">
        <f t="shared" si="2"/>
        <v>0</v>
      </c>
      <c r="AB28" s="224">
        <f t="shared" si="3"/>
        <v>-89.100000000000009</v>
      </c>
      <c r="AC28" s="86"/>
    </row>
    <row r="29" spans="1:58" ht="14.25" customHeight="1" x14ac:dyDescent="0.25">
      <c r="A29" s="9"/>
      <c r="B29" s="267" t="s">
        <v>19</v>
      </c>
      <c r="C29" s="268"/>
      <c r="D29" s="268"/>
      <c r="E29" s="129"/>
      <c r="F29" s="263" t="s">
        <v>20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4"/>
      <c r="V29" s="132" t="s">
        <v>19</v>
      </c>
      <c r="W29" s="133">
        <v>3.2</v>
      </c>
      <c r="X29" s="118">
        <f t="shared" si="0"/>
        <v>129.6</v>
      </c>
      <c r="Y29" s="162">
        <v>152.8552</v>
      </c>
      <c r="Z29" s="173">
        <f t="shared" si="1"/>
        <v>282.45519999999999</v>
      </c>
      <c r="AA29" s="226">
        <f t="shared" si="2"/>
        <v>0</v>
      </c>
      <c r="AB29" s="224">
        <f t="shared" si="3"/>
        <v>-129.6</v>
      </c>
      <c r="AC29" s="86"/>
    </row>
    <row r="30" spans="1:58" ht="14.25" customHeight="1" x14ac:dyDescent="0.25">
      <c r="A30" s="9"/>
      <c r="B30" s="15"/>
      <c r="C30" s="270" t="s">
        <v>109</v>
      </c>
      <c r="D30" s="270"/>
      <c r="F30" s="272" t="s">
        <v>119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3"/>
      <c r="V30" s="33" t="s">
        <v>109</v>
      </c>
      <c r="W30" s="12">
        <v>0.9</v>
      </c>
      <c r="X30" s="118">
        <f t="shared" si="0"/>
        <v>36.450000000000003</v>
      </c>
      <c r="Y30" s="163">
        <v>87.260199999999998</v>
      </c>
      <c r="Z30" s="173">
        <f t="shared" si="1"/>
        <v>123.7102</v>
      </c>
      <c r="AA30" s="226">
        <f t="shared" si="2"/>
        <v>0</v>
      </c>
      <c r="AB30" s="224">
        <f t="shared" si="3"/>
        <v>-36.450000000000003</v>
      </c>
      <c r="AC30" s="86"/>
    </row>
    <row r="31" spans="1:58" ht="14.25" customHeight="1" x14ac:dyDescent="0.25">
      <c r="A31" s="9"/>
      <c r="B31" s="15"/>
      <c r="C31" s="270" t="s">
        <v>110</v>
      </c>
      <c r="D31" s="270"/>
      <c r="F31" s="272" t="s">
        <v>120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3"/>
      <c r="V31" s="33" t="s">
        <v>110</v>
      </c>
      <c r="W31" s="12">
        <v>1.7</v>
      </c>
      <c r="X31" s="118">
        <f t="shared" si="0"/>
        <v>68.849999999999994</v>
      </c>
      <c r="Y31" s="163">
        <v>127.40600000000001</v>
      </c>
      <c r="Z31" s="173">
        <f t="shared" si="1"/>
        <v>196.256</v>
      </c>
      <c r="AA31" s="226">
        <f t="shared" si="2"/>
        <v>0</v>
      </c>
      <c r="AB31" s="224">
        <f t="shared" si="3"/>
        <v>-68.849999999999994</v>
      </c>
      <c r="AC31" s="86"/>
    </row>
    <row r="32" spans="1:58" ht="14.25" customHeight="1" x14ac:dyDescent="0.25">
      <c r="A32" s="9"/>
      <c r="B32" s="269" t="s">
        <v>21</v>
      </c>
      <c r="C32" s="270"/>
      <c r="D32" s="270"/>
      <c r="F32" s="272" t="s">
        <v>22</v>
      </c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3"/>
      <c r="V32" s="34" t="s">
        <v>21</v>
      </c>
      <c r="W32" s="13">
        <v>1.9</v>
      </c>
      <c r="X32" s="118">
        <f t="shared" si="0"/>
        <v>76.95</v>
      </c>
      <c r="Y32" s="162">
        <v>136.875</v>
      </c>
      <c r="Z32" s="173">
        <f t="shared" si="1"/>
        <v>213.82499999999999</v>
      </c>
      <c r="AA32" s="226">
        <f t="shared" si="2"/>
        <v>0</v>
      </c>
      <c r="AB32" s="224">
        <f t="shared" si="3"/>
        <v>-76.95</v>
      </c>
      <c r="AC32" s="86"/>
    </row>
    <row r="33" spans="1:54" ht="14.25" customHeight="1" x14ac:dyDescent="0.25">
      <c r="A33" s="9"/>
      <c r="B33" s="269" t="s">
        <v>111</v>
      </c>
      <c r="C33" s="270"/>
      <c r="D33" s="270"/>
      <c r="F33" s="272" t="s">
        <v>121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3"/>
      <c r="V33" s="33" t="s">
        <v>111</v>
      </c>
      <c r="W33" s="12">
        <v>2.5</v>
      </c>
      <c r="X33" s="118">
        <f t="shared" si="0"/>
        <v>101.25</v>
      </c>
      <c r="Y33" s="162">
        <v>212.74350000000001</v>
      </c>
      <c r="Z33" s="173">
        <f t="shared" si="1"/>
        <v>313.99350000000004</v>
      </c>
      <c r="AA33" s="226">
        <f t="shared" si="2"/>
        <v>0</v>
      </c>
      <c r="AB33" s="224">
        <f t="shared" si="3"/>
        <v>-101.25</v>
      </c>
      <c r="AC33" s="86"/>
    </row>
    <row r="34" spans="1:54" ht="14.25" customHeight="1" x14ac:dyDescent="0.25">
      <c r="A34" s="9"/>
      <c r="B34" s="269" t="s">
        <v>112</v>
      </c>
      <c r="C34" s="270"/>
      <c r="D34" s="270"/>
      <c r="F34" s="272" t="s">
        <v>122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3"/>
      <c r="V34" s="34" t="s">
        <v>112</v>
      </c>
      <c r="W34" s="12">
        <v>5</v>
      </c>
      <c r="X34" s="118">
        <f t="shared" si="0"/>
        <v>202.5</v>
      </c>
      <c r="Y34" s="162">
        <v>253.4667</v>
      </c>
      <c r="Z34" s="173">
        <f t="shared" si="1"/>
        <v>455.9667</v>
      </c>
      <c r="AA34" s="226">
        <f t="shared" si="2"/>
        <v>0</v>
      </c>
      <c r="AB34" s="224">
        <f t="shared" si="3"/>
        <v>-202.5</v>
      </c>
      <c r="AC34" s="86"/>
    </row>
    <row r="35" spans="1:54" ht="14.25" customHeight="1" thickBot="1" x14ac:dyDescent="0.3">
      <c r="A35" s="9"/>
      <c r="B35" s="15"/>
      <c r="C35" s="291" t="s">
        <v>113</v>
      </c>
      <c r="D35" s="291"/>
      <c r="E35" s="40"/>
      <c r="F35" s="292" t="s">
        <v>123</v>
      </c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3"/>
      <c r="V35" s="196" t="s">
        <v>113</v>
      </c>
      <c r="W35" s="197">
        <v>1</v>
      </c>
      <c r="X35" s="198">
        <f t="shared" si="0"/>
        <v>40.5</v>
      </c>
      <c r="Y35" s="199">
        <v>49.267099999999999</v>
      </c>
      <c r="Z35" s="200">
        <f t="shared" si="1"/>
        <v>89.767099999999999</v>
      </c>
      <c r="AA35" s="229">
        <f t="shared" si="2"/>
        <v>0</v>
      </c>
      <c r="AB35" s="224">
        <f t="shared" si="3"/>
        <v>-40.5</v>
      </c>
    </row>
    <row r="36" spans="1:54" s="68" customFormat="1" ht="13.5" customHeight="1" thickBot="1" x14ac:dyDescent="0.3">
      <c r="A36" s="67"/>
      <c r="B36" s="67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2"/>
      <c r="Q36" s="192"/>
      <c r="R36" s="192"/>
      <c r="S36" s="192"/>
      <c r="T36" s="193"/>
      <c r="U36" s="192"/>
      <c r="V36" s="194"/>
      <c r="W36" s="190"/>
      <c r="X36" s="191"/>
      <c r="Y36" s="195"/>
      <c r="Z36" s="176"/>
      <c r="AA36" s="176"/>
      <c r="AB36" s="254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</row>
    <row r="37" spans="1:54" s="50" customFormat="1" ht="13.5" customHeight="1" x14ac:dyDescent="0.25">
      <c r="A37" s="72"/>
      <c r="B37" s="73"/>
      <c r="C37" s="280" t="s">
        <v>23</v>
      </c>
      <c r="D37" s="280"/>
      <c r="E37" s="280"/>
      <c r="F37" s="280"/>
      <c r="G37" s="280"/>
      <c r="H37" s="280"/>
      <c r="I37" s="280"/>
      <c r="J37" s="11"/>
      <c r="K37" s="11"/>
      <c r="L37" s="11"/>
      <c r="M37" s="11"/>
      <c r="N37" s="11"/>
      <c r="O37" s="10"/>
      <c r="P37" s="11"/>
      <c r="Q37" s="11"/>
      <c r="R37" s="11"/>
      <c r="S37" s="11"/>
      <c r="T37" s="10"/>
      <c r="U37" s="150"/>
      <c r="V37" s="151"/>
      <c r="W37" s="35"/>
      <c r="X37" s="152"/>
      <c r="Y37" s="189"/>
      <c r="Z37" s="178"/>
      <c r="AA37" s="145"/>
      <c r="AB37" s="254"/>
    </row>
    <row r="38" spans="1:54" ht="14.25" customHeight="1" x14ac:dyDescent="0.25">
      <c r="A38" s="9"/>
      <c r="B38" s="267" t="s">
        <v>24</v>
      </c>
      <c r="C38" s="268"/>
      <c r="D38" s="268"/>
      <c r="E38" s="129"/>
      <c r="F38" s="263" t="s">
        <v>25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4"/>
      <c r="V38" s="130" t="s">
        <v>24</v>
      </c>
      <c r="W38" s="131">
        <v>0.7</v>
      </c>
      <c r="X38" s="114">
        <f t="shared" si="0"/>
        <v>28.349999999999998</v>
      </c>
      <c r="Y38" s="165">
        <v>53.2545</v>
      </c>
      <c r="Z38" s="173">
        <f t="shared" si="1"/>
        <v>81.604500000000002</v>
      </c>
      <c r="AA38" s="226">
        <f t="shared" si="2"/>
        <v>0</v>
      </c>
      <c r="AB38" s="224">
        <f t="shared" si="3"/>
        <v>-28.349999999999998</v>
      </c>
    </row>
    <row r="39" spans="1:54" ht="14.25" customHeight="1" x14ac:dyDescent="0.25">
      <c r="A39" s="9"/>
      <c r="B39" s="267" t="s">
        <v>26</v>
      </c>
      <c r="C39" s="268"/>
      <c r="D39" s="268"/>
      <c r="E39" s="129"/>
      <c r="F39" s="263" t="s">
        <v>27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132" t="s">
        <v>26</v>
      </c>
      <c r="W39" s="133">
        <v>1</v>
      </c>
      <c r="X39" s="118">
        <f t="shared" si="0"/>
        <v>40.5</v>
      </c>
      <c r="Y39" s="162">
        <v>72.265600000000006</v>
      </c>
      <c r="Z39" s="173">
        <f t="shared" si="1"/>
        <v>112.76560000000001</v>
      </c>
      <c r="AA39" s="226">
        <f t="shared" si="2"/>
        <v>0</v>
      </c>
      <c r="AB39" s="224">
        <f t="shared" si="3"/>
        <v>-40.5</v>
      </c>
    </row>
    <row r="40" spans="1:54" ht="14.25" customHeight="1" x14ac:dyDescent="0.25">
      <c r="A40" s="9"/>
      <c r="B40" s="267" t="s">
        <v>2</v>
      </c>
      <c r="C40" s="268"/>
      <c r="D40" s="268"/>
      <c r="E40" s="129"/>
      <c r="F40" s="263" t="s">
        <v>28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4"/>
      <c r="V40" s="132" t="s">
        <v>2</v>
      </c>
      <c r="W40" s="133">
        <v>1.7</v>
      </c>
      <c r="X40" s="118">
        <f t="shared" si="0"/>
        <v>68.849999999999994</v>
      </c>
      <c r="Y40" s="162">
        <v>120.2183</v>
      </c>
      <c r="Z40" s="173">
        <f t="shared" si="1"/>
        <v>189.06829999999999</v>
      </c>
      <c r="AA40" s="226">
        <f t="shared" si="2"/>
        <v>0</v>
      </c>
      <c r="AB40" s="224">
        <f t="shared" si="3"/>
        <v>-68.849999999999994</v>
      </c>
    </row>
    <row r="41" spans="1:54" ht="14.25" customHeight="1" x14ac:dyDescent="0.25">
      <c r="A41" s="9"/>
      <c r="B41" s="267" t="s">
        <v>29</v>
      </c>
      <c r="C41" s="268"/>
      <c r="D41" s="268"/>
      <c r="E41" s="129"/>
      <c r="F41" s="263" t="s">
        <v>30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4"/>
      <c r="V41" s="132" t="s">
        <v>29</v>
      </c>
      <c r="W41" s="133">
        <v>2</v>
      </c>
      <c r="X41" s="118">
        <f t="shared" si="0"/>
        <v>81</v>
      </c>
      <c r="Y41" s="162">
        <v>142.28210000000001</v>
      </c>
      <c r="Z41" s="173">
        <f t="shared" si="1"/>
        <v>223.28210000000001</v>
      </c>
      <c r="AA41" s="226">
        <f t="shared" si="2"/>
        <v>0</v>
      </c>
      <c r="AB41" s="224">
        <f t="shared" si="3"/>
        <v>-81</v>
      </c>
    </row>
    <row r="42" spans="1:54" ht="14.25" customHeight="1" x14ac:dyDescent="0.25">
      <c r="A42" s="9" t="s">
        <v>128</v>
      </c>
      <c r="B42" s="267" t="s">
        <v>31</v>
      </c>
      <c r="C42" s="268"/>
      <c r="D42" s="268"/>
      <c r="E42" s="129"/>
      <c r="F42" s="263" t="s">
        <v>32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4"/>
      <c r="V42" s="134" t="s">
        <v>31</v>
      </c>
      <c r="W42" s="135">
        <v>2.5</v>
      </c>
      <c r="X42" s="118">
        <f t="shared" si="0"/>
        <v>101.25</v>
      </c>
      <c r="Y42" s="162">
        <v>168.26740000000001</v>
      </c>
      <c r="Z42" s="173">
        <f t="shared" si="1"/>
        <v>269.51740000000001</v>
      </c>
      <c r="AA42" s="226">
        <f t="shared" si="2"/>
        <v>0</v>
      </c>
      <c r="AB42" s="224">
        <f t="shared" si="3"/>
        <v>-101.25</v>
      </c>
    </row>
    <row r="43" spans="1:54" ht="14.25" customHeight="1" x14ac:dyDescent="0.25">
      <c r="A43" s="9"/>
      <c r="B43" s="15"/>
      <c r="C43" s="270" t="s">
        <v>114</v>
      </c>
      <c r="D43" s="270"/>
      <c r="F43" s="272" t="s">
        <v>124</v>
      </c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3"/>
      <c r="V43" s="34" t="s">
        <v>114</v>
      </c>
      <c r="W43" s="13">
        <v>2.5</v>
      </c>
      <c r="X43" s="118">
        <f t="shared" si="0"/>
        <v>101.25</v>
      </c>
      <c r="Y43" s="162">
        <v>173.22399999999999</v>
      </c>
      <c r="Z43" s="173">
        <f t="shared" si="1"/>
        <v>274.47399999999999</v>
      </c>
      <c r="AA43" s="226">
        <f t="shared" si="2"/>
        <v>0</v>
      </c>
      <c r="AB43" s="224">
        <f t="shared" si="3"/>
        <v>-101.25</v>
      </c>
    </row>
    <row r="44" spans="1:54" ht="14.25" customHeight="1" x14ac:dyDescent="0.25">
      <c r="A44" s="9"/>
      <c r="B44" s="269" t="s">
        <v>33</v>
      </c>
      <c r="C44" s="270"/>
      <c r="D44" s="270"/>
      <c r="F44" s="272" t="s">
        <v>34</v>
      </c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3"/>
      <c r="V44" s="33" t="s">
        <v>33</v>
      </c>
      <c r="W44" s="12">
        <v>3.5</v>
      </c>
      <c r="X44" s="118">
        <f t="shared" si="0"/>
        <v>141.75</v>
      </c>
      <c r="Y44" s="162">
        <v>337.55309999999997</v>
      </c>
      <c r="Z44" s="173">
        <f t="shared" si="1"/>
        <v>479.30309999999997</v>
      </c>
      <c r="AA44" s="226">
        <f t="shared" si="2"/>
        <v>0</v>
      </c>
      <c r="AB44" s="224">
        <f t="shared" si="3"/>
        <v>-141.75</v>
      </c>
    </row>
    <row r="45" spans="1:54" ht="14.25" customHeight="1" x14ac:dyDescent="0.25">
      <c r="A45" s="9"/>
      <c r="B45" s="269" t="s">
        <v>35</v>
      </c>
      <c r="C45" s="270"/>
      <c r="D45" s="270"/>
      <c r="F45" s="272" t="s">
        <v>36</v>
      </c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3"/>
      <c r="V45" s="33" t="s">
        <v>35</v>
      </c>
      <c r="W45" s="12">
        <v>5.5</v>
      </c>
      <c r="X45" s="118">
        <f t="shared" si="0"/>
        <v>222.75</v>
      </c>
      <c r="Y45" s="162">
        <v>423.50150000000002</v>
      </c>
      <c r="Z45" s="173">
        <f t="shared" si="1"/>
        <v>646.25150000000008</v>
      </c>
      <c r="AA45" s="226">
        <f t="shared" si="2"/>
        <v>0</v>
      </c>
      <c r="AB45" s="224">
        <f t="shared" si="3"/>
        <v>-222.75</v>
      </c>
    </row>
    <row r="46" spans="1:54" ht="14.25" customHeight="1" x14ac:dyDescent="0.25">
      <c r="A46" s="9"/>
      <c r="B46" s="265" t="s">
        <v>37</v>
      </c>
      <c r="C46" s="266"/>
      <c r="D46" s="266"/>
      <c r="E46" s="11"/>
      <c r="F46" s="274" t="s">
        <v>38</v>
      </c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5"/>
      <c r="V46" s="33" t="s">
        <v>37</v>
      </c>
      <c r="W46" s="12">
        <v>2.1</v>
      </c>
      <c r="X46" s="118">
        <f t="shared" si="0"/>
        <v>85.05</v>
      </c>
      <c r="Y46" s="162">
        <v>113.47630000000001</v>
      </c>
      <c r="Z46" s="173">
        <f t="shared" si="1"/>
        <v>198.52629999999999</v>
      </c>
      <c r="AA46" s="226">
        <f t="shared" si="2"/>
        <v>0</v>
      </c>
      <c r="AB46" s="224">
        <f t="shared" si="3"/>
        <v>-85.05</v>
      </c>
    </row>
    <row r="47" spans="1:54" ht="14.25" customHeight="1" x14ac:dyDescent="0.25">
      <c r="A47" s="9"/>
      <c r="B47" s="265" t="s">
        <v>39</v>
      </c>
      <c r="C47" s="266"/>
      <c r="D47" s="266"/>
      <c r="E47" s="11"/>
      <c r="F47" s="274" t="s">
        <v>40</v>
      </c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5"/>
      <c r="V47" s="34" t="s">
        <v>39</v>
      </c>
      <c r="W47" s="13">
        <v>0.5</v>
      </c>
      <c r="X47" s="118">
        <f t="shared" si="0"/>
        <v>20.25</v>
      </c>
      <c r="Y47" s="163">
        <v>34.204999999999998</v>
      </c>
      <c r="Z47" s="173">
        <f t="shared" si="1"/>
        <v>54.454999999999998</v>
      </c>
      <c r="AA47" s="226">
        <f t="shared" si="2"/>
        <v>0</v>
      </c>
      <c r="AB47" s="224">
        <f t="shared" si="3"/>
        <v>-20.25</v>
      </c>
    </row>
    <row r="48" spans="1:54" ht="14.25" customHeight="1" x14ac:dyDescent="0.25">
      <c r="A48" s="9"/>
      <c r="B48" s="267" t="s">
        <v>41</v>
      </c>
      <c r="C48" s="268"/>
      <c r="D48" s="268"/>
      <c r="E48" s="129"/>
      <c r="F48" s="263" t="s">
        <v>42</v>
      </c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4"/>
      <c r="V48" s="136" t="s">
        <v>41</v>
      </c>
      <c r="W48" s="137">
        <v>2.1</v>
      </c>
      <c r="X48" s="118">
        <f t="shared" si="0"/>
        <v>85.05</v>
      </c>
      <c r="Y48" s="164">
        <v>143.661</v>
      </c>
      <c r="Z48" s="173">
        <f t="shared" si="1"/>
        <v>228.71100000000001</v>
      </c>
      <c r="AA48" s="226">
        <f t="shared" si="2"/>
        <v>0</v>
      </c>
      <c r="AB48" s="224">
        <f t="shared" si="3"/>
        <v>-85.05</v>
      </c>
    </row>
    <row r="49" spans="1:54" ht="14.25" customHeight="1" x14ac:dyDescent="0.25">
      <c r="A49" s="9"/>
      <c r="B49" s="267" t="s">
        <v>139</v>
      </c>
      <c r="C49" s="268"/>
      <c r="D49" s="268"/>
      <c r="E49" s="129"/>
      <c r="F49" s="263" t="s">
        <v>140</v>
      </c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4"/>
      <c r="V49" s="136" t="s">
        <v>139</v>
      </c>
      <c r="W49" s="137">
        <v>1.2</v>
      </c>
      <c r="X49" s="118">
        <f t="shared" si="0"/>
        <v>48.6</v>
      </c>
      <c r="Y49" s="164">
        <v>59.390500000000003</v>
      </c>
      <c r="Z49" s="173">
        <f t="shared" si="1"/>
        <v>107.9905</v>
      </c>
      <c r="AA49" s="226">
        <f t="shared" si="2"/>
        <v>0</v>
      </c>
      <c r="AB49" s="224">
        <f t="shared" si="3"/>
        <v>-48.6</v>
      </c>
    </row>
    <row r="50" spans="1:54" ht="27" customHeight="1" x14ac:dyDescent="0.25">
      <c r="A50" s="9"/>
      <c r="B50" s="267" t="s">
        <v>141</v>
      </c>
      <c r="C50" s="268"/>
      <c r="D50" s="268"/>
      <c r="E50" s="129"/>
      <c r="F50" s="297" t="s">
        <v>142</v>
      </c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8"/>
      <c r="V50" s="136" t="s">
        <v>141</v>
      </c>
      <c r="W50" s="137">
        <v>1.5</v>
      </c>
      <c r="X50" s="118">
        <f t="shared" si="0"/>
        <v>60.75</v>
      </c>
      <c r="Y50" s="164">
        <v>80.162899999999993</v>
      </c>
      <c r="Z50" s="173">
        <f t="shared" si="1"/>
        <v>140.91289999999998</v>
      </c>
      <c r="AA50" s="226">
        <f t="shared" si="2"/>
        <v>0</v>
      </c>
      <c r="AB50" s="224">
        <f t="shared" si="3"/>
        <v>-60.75</v>
      </c>
    </row>
    <row r="51" spans="1:54" ht="14.25" customHeight="1" x14ac:dyDescent="0.25">
      <c r="A51" s="9"/>
      <c r="B51" s="269" t="s">
        <v>143</v>
      </c>
      <c r="C51" s="270"/>
      <c r="D51" s="270"/>
      <c r="F51" s="272" t="s">
        <v>144</v>
      </c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3"/>
      <c r="V51" s="100" t="s">
        <v>143</v>
      </c>
      <c r="W51" s="12">
        <v>2</v>
      </c>
      <c r="X51" s="119">
        <f t="shared" si="0"/>
        <v>81</v>
      </c>
      <c r="Y51" s="202">
        <v>78.333299999999994</v>
      </c>
      <c r="Z51" s="173">
        <f t="shared" si="1"/>
        <v>159.33330000000001</v>
      </c>
      <c r="AA51" s="226">
        <f t="shared" si="2"/>
        <v>0</v>
      </c>
      <c r="AB51" s="224">
        <f t="shared" si="3"/>
        <v>-81</v>
      </c>
    </row>
    <row r="52" spans="1:54" ht="14.25" customHeight="1" thickBot="1" x14ac:dyDescent="0.3">
      <c r="A52" s="9"/>
      <c r="B52" s="290" t="s">
        <v>145</v>
      </c>
      <c r="C52" s="291"/>
      <c r="D52" s="291"/>
      <c r="E52" s="40"/>
      <c r="F52" s="292" t="s">
        <v>146</v>
      </c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3"/>
      <c r="V52" s="203" t="s">
        <v>145</v>
      </c>
      <c r="W52" s="197">
        <v>3.5</v>
      </c>
      <c r="X52" s="204">
        <f t="shared" si="0"/>
        <v>141.75</v>
      </c>
      <c r="Y52" s="205">
        <v>200.5</v>
      </c>
      <c r="Z52" s="200">
        <f t="shared" si="1"/>
        <v>342.25</v>
      </c>
      <c r="AA52" s="229">
        <f t="shared" si="2"/>
        <v>0</v>
      </c>
      <c r="AB52" s="224">
        <f t="shared" si="3"/>
        <v>-141.75</v>
      </c>
    </row>
    <row r="53" spans="1:54" s="55" customFormat="1" ht="12.75" customHeight="1" thickBot="1" x14ac:dyDescent="0.3">
      <c r="A53" s="54"/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6"/>
      <c r="Q53" s="56"/>
      <c r="R53" s="56"/>
      <c r="S53" s="56"/>
      <c r="T53" s="57"/>
      <c r="U53" s="56"/>
      <c r="V53" s="186"/>
      <c r="W53" s="184"/>
      <c r="X53" s="116"/>
      <c r="Y53" s="201"/>
      <c r="Z53" s="221"/>
      <c r="AA53" s="221"/>
      <c r="AB53" s="254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</row>
    <row r="54" spans="1:54" s="50" customFormat="1" ht="14.25" customHeight="1" x14ac:dyDescent="0.25">
      <c r="A54" s="72"/>
      <c r="B54" s="73"/>
      <c r="C54" s="279" t="s">
        <v>43</v>
      </c>
      <c r="D54" s="279"/>
      <c r="E54" s="279"/>
      <c r="F54" s="279"/>
      <c r="G54" s="279"/>
      <c r="H54" s="74"/>
      <c r="I54" s="74"/>
      <c r="J54" s="74"/>
      <c r="K54" s="74"/>
      <c r="L54" s="74"/>
      <c r="M54" s="74"/>
      <c r="N54" s="74"/>
      <c r="O54" s="75"/>
      <c r="P54" s="74"/>
      <c r="Q54" s="74"/>
      <c r="R54" s="74"/>
      <c r="S54" s="74"/>
      <c r="T54" s="75"/>
      <c r="U54" s="76"/>
      <c r="V54" s="48"/>
      <c r="W54" s="49"/>
      <c r="X54" s="117"/>
      <c r="Y54" s="189"/>
      <c r="Z54" s="178"/>
      <c r="AA54" s="145"/>
      <c r="AB54" s="254"/>
    </row>
    <row r="55" spans="1:54" ht="14.25" customHeight="1" x14ac:dyDescent="0.25">
      <c r="A55" s="9"/>
      <c r="B55" s="267" t="s">
        <v>44</v>
      </c>
      <c r="C55" s="268"/>
      <c r="D55" s="268"/>
      <c r="E55" s="129"/>
      <c r="F55" s="263" t="s">
        <v>45</v>
      </c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4"/>
      <c r="V55" s="257" t="s">
        <v>44</v>
      </c>
      <c r="W55" s="131">
        <v>1.5</v>
      </c>
      <c r="X55" s="114">
        <f t="shared" si="0"/>
        <v>60.75</v>
      </c>
      <c r="Y55" s="165">
        <v>88.897499999999994</v>
      </c>
      <c r="Z55" s="173">
        <f t="shared" si="1"/>
        <v>149.64749999999998</v>
      </c>
      <c r="AA55" s="226">
        <f t="shared" si="2"/>
        <v>0</v>
      </c>
      <c r="AB55" s="224">
        <f t="shared" si="3"/>
        <v>-60.75</v>
      </c>
    </row>
    <row r="56" spans="1:54" ht="14.25" customHeight="1" x14ac:dyDescent="0.25">
      <c r="A56" s="9"/>
      <c r="B56" s="267" t="s">
        <v>46</v>
      </c>
      <c r="C56" s="268"/>
      <c r="D56" s="268"/>
      <c r="E56" s="138"/>
      <c r="F56" s="263" t="s">
        <v>47</v>
      </c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4"/>
      <c r="V56" s="132" t="s">
        <v>46</v>
      </c>
      <c r="W56" s="258">
        <v>1.5</v>
      </c>
      <c r="X56" s="118">
        <f t="shared" si="0"/>
        <v>60.75</v>
      </c>
      <c r="Y56" s="162">
        <v>106.9829</v>
      </c>
      <c r="Z56" s="173">
        <f t="shared" si="1"/>
        <v>167.7329</v>
      </c>
      <c r="AA56" s="226">
        <f t="shared" si="2"/>
        <v>0</v>
      </c>
      <c r="AB56" s="224">
        <f t="shared" si="3"/>
        <v>-60.75</v>
      </c>
    </row>
    <row r="57" spans="1:54" ht="14.25" customHeight="1" x14ac:dyDescent="0.25">
      <c r="A57" s="9"/>
      <c r="B57" s="267" t="s">
        <v>48</v>
      </c>
      <c r="C57" s="268"/>
      <c r="D57" s="268"/>
      <c r="E57" s="138"/>
      <c r="F57" s="263" t="s">
        <v>49</v>
      </c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4"/>
      <c r="V57" s="132" t="s">
        <v>48</v>
      </c>
      <c r="W57" s="258">
        <v>1.9</v>
      </c>
      <c r="X57" s="118">
        <f t="shared" si="0"/>
        <v>76.95</v>
      </c>
      <c r="Y57" s="162">
        <v>139.3306</v>
      </c>
      <c r="Z57" s="173">
        <f t="shared" si="1"/>
        <v>216.28059999999999</v>
      </c>
      <c r="AA57" s="226">
        <f t="shared" si="2"/>
        <v>0</v>
      </c>
      <c r="AB57" s="224">
        <f t="shared" si="3"/>
        <v>-76.95</v>
      </c>
    </row>
    <row r="58" spans="1:54" ht="14.25" customHeight="1" x14ac:dyDescent="0.25">
      <c r="A58" s="9"/>
      <c r="B58" s="267" t="s">
        <v>50</v>
      </c>
      <c r="C58" s="268"/>
      <c r="D58" s="268"/>
      <c r="E58" s="138"/>
      <c r="F58" s="263" t="s">
        <v>51</v>
      </c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4"/>
      <c r="V58" s="132" t="s">
        <v>50</v>
      </c>
      <c r="W58" s="258">
        <v>2.7</v>
      </c>
      <c r="X58" s="118">
        <f t="shared" si="0"/>
        <v>109.35000000000001</v>
      </c>
      <c r="Y58" s="162">
        <v>188.6061</v>
      </c>
      <c r="Z58" s="173">
        <f t="shared" si="1"/>
        <v>297.95609999999999</v>
      </c>
      <c r="AA58" s="226">
        <f t="shared" si="2"/>
        <v>0</v>
      </c>
      <c r="AB58" s="224">
        <f t="shared" si="3"/>
        <v>-109.35000000000001</v>
      </c>
    </row>
    <row r="59" spans="1:54" ht="14.25" customHeight="1" x14ac:dyDescent="0.25">
      <c r="A59" s="9"/>
      <c r="B59" s="267" t="s">
        <v>52</v>
      </c>
      <c r="C59" s="268"/>
      <c r="D59" s="268"/>
      <c r="E59" s="138"/>
      <c r="F59" s="263" t="s">
        <v>53</v>
      </c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4"/>
      <c r="V59" s="132" t="s">
        <v>52</v>
      </c>
      <c r="W59" s="258">
        <v>3.6</v>
      </c>
      <c r="X59" s="118">
        <f t="shared" si="0"/>
        <v>145.80000000000001</v>
      </c>
      <c r="Y59" s="162">
        <v>244.59289999999999</v>
      </c>
      <c r="Z59" s="173">
        <f t="shared" si="1"/>
        <v>390.3929</v>
      </c>
      <c r="AA59" s="226">
        <f t="shared" si="2"/>
        <v>0</v>
      </c>
      <c r="AB59" s="224">
        <f t="shared" si="3"/>
        <v>-145.80000000000001</v>
      </c>
    </row>
    <row r="60" spans="1:54" ht="14.25" customHeight="1" x14ac:dyDescent="0.25">
      <c r="A60" s="9"/>
      <c r="B60" s="267" t="s">
        <v>54</v>
      </c>
      <c r="C60" s="268"/>
      <c r="D60" s="268"/>
      <c r="E60" s="138"/>
      <c r="F60" s="263" t="s">
        <v>55</v>
      </c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4"/>
      <c r="V60" s="132" t="s">
        <v>54</v>
      </c>
      <c r="W60" s="258">
        <v>1.5</v>
      </c>
      <c r="X60" s="118">
        <f t="shared" si="0"/>
        <v>60.75</v>
      </c>
      <c r="Y60" s="162">
        <v>95.758099999999999</v>
      </c>
      <c r="Z60" s="173">
        <f t="shared" si="1"/>
        <v>156.50810000000001</v>
      </c>
      <c r="AA60" s="226">
        <f t="shared" si="2"/>
        <v>0</v>
      </c>
      <c r="AB60" s="224">
        <f t="shared" si="3"/>
        <v>-60.75</v>
      </c>
    </row>
    <row r="61" spans="1:54" ht="14.25" customHeight="1" x14ac:dyDescent="0.25">
      <c r="A61" s="9"/>
      <c r="B61" s="267" t="s">
        <v>56</v>
      </c>
      <c r="C61" s="268"/>
      <c r="D61" s="268"/>
      <c r="E61" s="138"/>
      <c r="F61" s="263" t="s">
        <v>57</v>
      </c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4"/>
      <c r="V61" s="132" t="s">
        <v>56</v>
      </c>
      <c r="W61" s="258">
        <v>1.9</v>
      </c>
      <c r="X61" s="118">
        <f t="shared" si="0"/>
        <v>76.95</v>
      </c>
      <c r="Y61" s="162">
        <v>129.9914</v>
      </c>
      <c r="Z61" s="173">
        <f t="shared" si="1"/>
        <v>206.94139999999999</v>
      </c>
      <c r="AA61" s="226">
        <f t="shared" si="2"/>
        <v>0</v>
      </c>
      <c r="AB61" s="224">
        <f t="shared" si="3"/>
        <v>-76.95</v>
      </c>
    </row>
    <row r="62" spans="1:54" ht="14.25" customHeight="1" x14ac:dyDescent="0.25">
      <c r="A62" s="9"/>
      <c r="B62" s="267" t="s">
        <v>58</v>
      </c>
      <c r="C62" s="268"/>
      <c r="D62" s="268"/>
      <c r="E62" s="138"/>
      <c r="F62" s="263" t="s">
        <v>59</v>
      </c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4"/>
      <c r="V62" s="132" t="s">
        <v>58</v>
      </c>
      <c r="W62" s="258">
        <v>2.7</v>
      </c>
      <c r="X62" s="118">
        <f t="shared" si="0"/>
        <v>109.35000000000001</v>
      </c>
      <c r="Y62" s="162">
        <v>191.6825</v>
      </c>
      <c r="Z62" s="173">
        <f t="shared" si="1"/>
        <v>301.03250000000003</v>
      </c>
      <c r="AA62" s="226">
        <f t="shared" si="2"/>
        <v>0</v>
      </c>
      <c r="AB62" s="224">
        <f t="shared" si="3"/>
        <v>-109.35000000000001</v>
      </c>
    </row>
    <row r="63" spans="1:54" ht="14.25" customHeight="1" x14ac:dyDescent="0.25">
      <c r="A63" s="9"/>
      <c r="B63" s="267" t="s">
        <v>60</v>
      </c>
      <c r="C63" s="268"/>
      <c r="D63" s="268"/>
      <c r="E63" s="138"/>
      <c r="F63" s="263" t="s">
        <v>61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4"/>
      <c r="V63" s="132" t="s">
        <v>60</v>
      </c>
      <c r="W63" s="258">
        <v>1.4</v>
      </c>
      <c r="X63" s="118">
        <f t="shared" si="0"/>
        <v>56.699999999999996</v>
      </c>
      <c r="Y63" s="162">
        <v>78.988399999999999</v>
      </c>
      <c r="Z63" s="173">
        <f t="shared" si="1"/>
        <v>135.6884</v>
      </c>
      <c r="AA63" s="226">
        <f t="shared" si="2"/>
        <v>0</v>
      </c>
      <c r="AB63" s="224">
        <f t="shared" si="3"/>
        <v>-56.699999999999996</v>
      </c>
    </row>
    <row r="64" spans="1:54" ht="14.25" customHeight="1" x14ac:dyDescent="0.25">
      <c r="A64" s="9"/>
      <c r="B64" s="267" t="s">
        <v>134</v>
      </c>
      <c r="C64" s="268"/>
      <c r="D64" s="268"/>
      <c r="E64" s="129"/>
      <c r="F64" s="263" t="s">
        <v>62</v>
      </c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4"/>
      <c r="V64" s="132" t="s">
        <v>134</v>
      </c>
      <c r="W64" s="133">
        <v>1.4</v>
      </c>
      <c r="X64" s="118">
        <f t="shared" si="0"/>
        <v>56.699999999999996</v>
      </c>
      <c r="Y64" s="162">
        <v>66.215000000000003</v>
      </c>
      <c r="Z64" s="173">
        <f t="shared" si="1"/>
        <v>122.91499999999999</v>
      </c>
      <c r="AA64" s="226">
        <f t="shared" si="2"/>
        <v>0</v>
      </c>
      <c r="AB64" s="224">
        <f t="shared" si="3"/>
        <v>-56.699999999999996</v>
      </c>
    </row>
    <row r="65" spans="1:54" ht="14.25" customHeight="1" x14ac:dyDescent="0.25">
      <c r="A65" s="9"/>
      <c r="B65" s="269" t="s">
        <v>63</v>
      </c>
      <c r="C65" s="270"/>
      <c r="D65" s="270"/>
      <c r="F65" s="272" t="s">
        <v>64</v>
      </c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3"/>
      <c r="V65" s="94" t="s">
        <v>63</v>
      </c>
      <c r="W65" s="12">
        <v>2.7</v>
      </c>
      <c r="X65" s="118">
        <f t="shared" si="0"/>
        <v>109.35000000000001</v>
      </c>
      <c r="Y65" s="162">
        <v>171.1</v>
      </c>
      <c r="Z65" s="173">
        <f t="shared" si="1"/>
        <v>280.45</v>
      </c>
      <c r="AA65" s="226">
        <f t="shared" si="2"/>
        <v>0</v>
      </c>
      <c r="AB65" s="224">
        <f t="shared" si="3"/>
        <v>-109.35000000000001</v>
      </c>
    </row>
    <row r="66" spans="1:54" ht="14.25" customHeight="1" x14ac:dyDescent="0.25">
      <c r="A66" s="9"/>
      <c r="B66" s="15"/>
      <c r="C66" s="270" t="s">
        <v>115</v>
      </c>
      <c r="D66" s="270"/>
      <c r="F66" s="272" t="s">
        <v>125</v>
      </c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3"/>
      <c r="V66" s="238" t="s">
        <v>115</v>
      </c>
      <c r="W66" s="12">
        <v>3.6</v>
      </c>
      <c r="X66" s="118">
        <f t="shared" si="0"/>
        <v>145.80000000000001</v>
      </c>
      <c r="Y66" s="162">
        <v>219.28</v>
      </c>
      <c r="Z66" s="239">
        <f t="shared" si="1"/>
        <v>365.08000000000004</v>
      </c>
      <c r="AA66" s="226">
        <f t="shared" si="2"/>
        <v>0</v>
      </c>
      <c r="AB66" s="224">
        <f t="shared" si="3"/>
        <v>-145.80000000000001</v>
      </c>
    </row>
    <row r="67" spans="1:54" ht="14.25" customHeight="1" thickBot="1" x14ac:dyDescent="0.3">
      <c r="A67" s="9"/>
      <c r="B67" s="281" t="s">
        <v>65</v>
      </c>
      <c r="C67" s="282"/>
      <c r="D67" s="282"/>
      <c r="E67" s="206"/>
      <c r="F67" s="283" t="s">
        <v>66</v>
      </c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4"/>
      <c r="V67" s="240" t="s">
        <v>65</v>
      </c>
      <c r="W67" s="197">
        <v>2.7</v>
      </c>
      <c r="X67" s="198">
        <f t="shared" si="0"/>
        <v>109.35000000000001</v>
      </c>
      <c r="Y67" s="199">
        <v>118.82859999999999</v>
      </c>
      <c r="Z67" s="200">
        <f t="shared" si="1"/>
        <v>228.17860000000002</v>
      </c>
      <c r="AA67" s="229">
        <f t="shared" si="2"/>
        <v>0</v>
      </c>
      <c r="AB67" s="224">
        <f t="shared" si="3"/>
        <v>-109.35000000000001</v>
      </c>
    </row>
    <row r="68" spans="1:54" s="68" customFormat="1" ht="13.5" customHeight="1" thickBot="1" x14ac:dyDescent="0.3">
      <c r="A68" s="67"/>
      <c r="B68" s="193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3"/>
      <c r="P68" s="192"/>
      <c r="Q68" s="192"/>
      <c r="R68" s="192"/>
      <c r="S68" s="192"/>
      <c r="T68" s="193"/>
      <c r="U68" s="192"/>
      <c r="V68" s="194"/>
      <c r="W68" s="190"/>
      <c r="X68" s="191"/>
      <c r="Y68" s="195"/>
      <c r="Z68" s="176"/>
      <c r="AA68" s="176"/>
      <c r="AB68" s="254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s="50" customFormat="1" ht="13.5" customHeight="1" x14ac:dyDescent="0.25">
      <c r="A69" s="72"/>
      <c r="B69" s="73"/>
      <c r="C69" s="279" t="s">
        <v>67</v>
      </c>
      <c r="D69" s="280"/>
      <c r="E69" s="280"/>
      <c r="F69" s="280"/>
      <c r="G69" s="280"/>
      <c r="H69" s="280"/>
      <c r="I69" s="280"/>
      <c r="J69" s="280"/>
      <c r="K69" s="11"/>
      <c r="L69" s="11"/>
      <c r="M69" s="11"/>
      <c r="N69" s="11"/>
      <c r="O69" s="10"/>
      <c r="P69" s="11"/>
      <c r="Q69" s="11"/>
      <c r="R69" s="11"/>
      <c r="S69" s="11"/>
      <c r="T69" s="10"/>
      <c r="U69" s="150"/>
      <c r="V69" s="151"/>
      <c r="W69" s="35"/>
      <c r="X69" s="152"/>
      <c r="Y69" s="189"/>
      <c r="Z69" s="178"/>
      <c r="AA69" s="145"/>
      <c r="AB69" s="254"/>
    </row>
    <row r="70" spans="1:54" ht="14.25" customHeight="1" x14ac:dyDescent="0.25">
      <c r="A70" s="9"/>
      <c r="B70" s="265" t="s">
        <v>68</v>
      </c>
      <c r="C70" s="266"/>
      <c r="D70" s="266"/>
      <c r="E70" s="11"/>
      <c r="F70" s="274" t="s">
        <v>69</v>
      </c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5"/>
      <c r="V70" s="32" t="s">
        <v>68</v>
      </c>
      <c r="W70" s="16">
        <v>0.5</v>
      </c>
      <c r="X70" s="114">
        <f t="shared" si="0"/>
        <v>20.25</v>
      </c>
      <c r="Y70" s="165">
        <v>46.586500000000001</v>
      </c>
      <c r="Z70" s="173">
        <f t="shared" si="1"/>
        <v>66.836500000000001</v>
      </c>
      <c r="AA70" s="226">
        <f t="shared" si="2"/>
        <v>0</v>
      </c>
      <c r="AB70" s="224">
        <f t="shared" si="3"/>
        <v>-20.25</v>
      </c>
    </row>
    <row r="71" spans="1:54" ht="14.25" customHeight="1" x14ac:dyDescent="0.25">
      <c r="A71" s="9"/>
      <c r="B71" s="265" t="s">
        <v>70</v>
      </c>
      <c r="C71" s="266"/>
      <c r="D71" s="266"/>
      <c r="E71" s="11"/>
      <c r="F71" s="274" t="s">
        <v>71</v>
      </c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5"/>
      <c r="V71" s="34" t="s">
        <v>70</v>
      </c>
      <c r="W71" s="13">
        <v>1.2</v>
      </c>
      <c r="X71" s="118">
        <f t="shared" si="0"/>
        <v>48.6</v>
      </c>
      <c r="Y71" s="162">
        <v>53.518500000000003</v>
      </c>
      <c r="Z71" s="173">
        <f t="shared" si="1"/>
        <v>102.11850000000001</v>
      </c>
      <c r="AA71" s="226">
        <f t="shared" si="2"/>
        <v>0</v>
      </c>
      <c r="AB71" s="224">
        <f t="shared" si="3"/>
        <v>-48.6</v>
      </c>
    </row>
    <row r="72" spans="1:54" ht="14.25" customHeight="1" thickBot="1" x14ac:dyDescent="0.3">
      <c r="A72" s="9"/>
      <c r="B72" s="269" t="s">
        <v>72</v>
      </c>
      <c r="C72" s="270"/>
      <c r="D72" s="270"/>
      <c r="E72" s="11"/>
      <c r="F72" s="277" t="s">
        <v>73</v>
      </c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8"/>
      <c r="V72" s="196" t="s">
        <v>72</v>
      </c>
      <c r="W72" s="197">
        <v>3.5</v>
      </c>
      <c r="X72" s="198">
        <f t="shared" si="0"/>
        <v>141.75</v>
      </c>
      <c r="Y72" s="205">
        <v>270.6789</v>
      </c>
      <c r="Z72" s="200">
        <f t="shared" si="1"/>
        <v>412.4289</v>
      </c>
      <c r="AA72" s="247">
        <f t="shared" si="2"/>
        <v>0</v>
      </c>
      <c r="AB72" s="224">
        <f t="shared" si="3"/>
        <v>-141.75</v>
      </c>
    </row>
    <row r="73" spans="1:54" s="71" customFormat="1" ht="12.75" customHeight="1" thickBot="1" x14ac:dyDescent="0.3">
      <c r="A73" s="69"/>
      <c r="B73" s="69"/>
      <c r="C73" s="70"/>
      <c r="D73" s="70"/>
      <c r="E73" s="70"/>
      <c r="F73" s="245"/>
      <c r="G73" s="245"/>
      <c r="H73" s="245"/>
      <c r="I73" s="245"/>
      <c r="J73" s="245"/>
      <c r="K73" s="245"/>
      <c r="L73" s="245"/>
      <c r="M73" s="245"/>
      <c r="N73" s="245"/>
      <c r="O73" s="246"/>
      <c r="P73" s="245"/>
      <c r="Q73" s="245"/>
      <c r="R73" s="245"/>
      <c r="S73" s="245"/>
      <c r="T73" s="246"/>
      <c r="U73" s="56"/>
      <c r="V73" s="186"/>
      <c r="W73" s="184"/>
      <c r="X73" s="116"/>
      <c r="Y73" s="201"/>
      <c r="Z73" s="176"/>
      <c r="AA73" s="176"/>
      <c r="AB73" s="254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</row>
    <row r="74" spans="1:54" s="46" customFormat="1" ht="13.5" customHeight="1" x14ac:dyDescent="0.25">
      <c r="A74" s="45"/>
      <c r="B74" s="47"/>
      <c r="C74" s="271" t="s">
        <v>74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77"/>
      <c r="T74" s="45"/>
      <c r="U74" s="182"/>
      <c r="V74" s="243"/>
      <c r="W74" s="244"/>
      <c r="X74" s="242"/>
      <c r="Y74" s="241"/>
      <c r="Z74" s="178"/>
      <c r="AA74" s="178"/>
      <c r="AB74" s="254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</row>
    <row r="75" spans="1:54" ht="14.25" customHeight="1" x14ac:dyDescent="0.25">
      <c r="A75" s="9"/>
      <c r="B75" s="265" t="s">
        <v>116</v>
      </c>
      <c r="C75" s="266"/>
      <c r="D75" s="266"/>
      <c r="E75" s="11"/>
      <c r="F75" s="272" t="s">
        <v>126</v>
      </c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3"/>
      <c r="V75" s="38" t="s">
        <v>116</v>
      </c>
      <c r="W75" s="35">
        <v>0.3</v>
      </c>
      <c r="X75" s="114">
        <f t="shared" ref="X75:X115" si="4">W75*$X$8</f>
        <v>12.15</v>
      </c>
      <c r="Y75" s="165">
        <v>49.726900000000001</v>
      </c>
      <c r="Z75" s="173">
        <f t="shared" ref="Z75:Z115" si="5">X75+Y75</f>
        <v>61.876899999999999</v>
      </c>
      <c r="AA75" s="226">
        <f t="shared" ref="AA75:AA115" si="6">W75*$AA$8</f>
        <v>0</v>
      </c>
      <c r="AB75" s="224">
        <f t="shared" ref="AB75:AB115" si="7">AA75-X75</f>
        <v>-12.15</v>
      </c>
    </row>
    <row r="76" spans="1:54" ht="14.25" customHeight="1" x14ac:dyDescent="0.25">
      <c r="A76" s="9"/>
      <c r="B76" s="265" t="s">
        <v>75</v>
      </c>
      <c r="C76" s="266"/>
      <c r="D76" s="266"/>
      <c r="E76" s="11"/>
      <c r="F76" s="274" t="s">
        <v>76</v>
      </c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5"/>
      <c r="V76" s="32" t="s">
        <v>75</v>
      </c>
      <c r="W76" s="16">
        <v>0.4</v>
      </c>
      <c r="X76" s="118">
        <f t="shared" si="4"/>
        <v>16.2</v>
      </c>
      <c r="Y76" s="162">
        <v>37.210700000000003</v>
      </c>
      <c r="Z76" s="173">
        <f t="shared" si="5"/>
        <v>53.410700000000006</v>
      </c>
      <c r="AA76" s="226">
        <f t="shared" si="6"/>
        <v>0</v>
      </c>
      <c r="AB76" s="224">
        <f t="shared" si="7"/>
        <v>-16.2</v>
      </c>
    </row>
    <row r="77" spans="1:54" ht="14.25" customHeight="1" thickBot="1" x14ac:dyDescent="0.3">
      <c r="A77" s="9"/>
      <c r="B77" s="276" t="s">
        <v>118</v>
      </c>
      <c r="C77" s="276"/>
      <c r="D77" s="276"/>
      <c r="E77" s="39"/>
      <c r="F77" s="277" t="s">
        <v>127</v>
      </c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8"/>
      <c r="V77" s="196" t="s">
        <v>118</v>
      </c>
      <c r="W77" s="209">
        <v>0.7</v>
      </c>
      <c r="X77" s="198">
        <f t="shared" si="4"/>
        <v>28.349999999999998</v>
      </c>
      <c r="Y77" s="210">
        <v>47.6</v>
      </c>
      <c r="Z77" s="200">
        <f t="shared" si="5"/>
        <v>75.95</v>
      </c>
      <c r="AA77" s="229">
        <f t="shared" si="6"/>
        <v>0</v>
      </c>
      <c r="AB77" s="224">
        <f t="shared" si="7"/>
        <v>-28.349999999999998</v>
      </c>
    </row>
    <row r="78" spans="1:54" s="55" customFormat="1" ht="13.5" customHeight="1" thickBot="1" x14ac:dyDescent="0.3">
      <c r="A78" s="54"/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56"/>
      <c r="Q78" s="56"/>
      <c r="R78" s="56"/>
      <c r="S78" s="56"/>
      <c r="T78" s="57"/>
      <c r="U78" s="56"/>
      <c r="V78" s="186"/>
      <c r="W78" s="184"/>
      <c r="X78" s="116"/>
      <c r="Y78" s="208"/>
      <c r="Z78" s="176"/>
      <c r="AA78" s="176"/>
      <c r="AB78" s="254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</row>
    <row r="79" spans="1:54" s="50" customFormat="1" ht="13.5" customHeight="1" x14ac:dyDescent="0.25">
      <c r="A79" s="72"/>
      <c r="B79" s="73"/>
      <c r="C79" s="279" t="s">
        <v>77</v>
      </c>
      <c r="D79" s="279"/>
      <c r="E79" s="279"/>
      <c r="F79" s="279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11"/>
      <c r="R79" s="11"/>
      <c r="S79" s="11"/>
      <c r="T79" s="10"/>
      <c r="U79" s="150"/>
      <c r="V79" s="151"/>
      <c r="W79" s="35"/>
      <c r="X79" s="207"/>
      <c r="Y79" s="178"/>
      <c r="Z79" s="178"/>
      <c r="AA79" s="145"/>
      <c r="AB79" s="254"/>
    </row>
    <row r="80" spans="1:54" ht="14.25" customHeight="1" x14ac:dyDescent="0.25">
      <c r="A80" s="9"/>
      <c r="B80" s="267" t="s">
        <v>176</v>
      </c>
      <c r="C80" s="268"/>
      <c r="D80" s="268"/>
      <c r="E80" s="129"/>
      <c r="F80" s="263" t="s">
        <v>177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4"/>
      <c r="V80" s="130" t="s">
        <v>176</v>
      </c>
      <c r="W80" s="131">
        <v>0.5</v>
      </c>
      <c r="X80" s="114">
        <f t="shared" si="4"/>
        <v>20.25</v>
      </c>
      <c r="Y80" s="167">
        <v>28</v>
      </c>
      <c r="Z80" s="173">
        <f t="shared" si="5"/>
        <v>48.25</v>
      </c>
      <c r="AA80" s="226">
        <f t="shared" si="6"/>
        <v>0</v>
      </c>
      <c r="AB80" s="224">
        <f t="shared" si="7"/>
        <v>-20.25</v>
      </c>
    </row>
    <row r="81" spans="1:54" ht="14.25" customHeight="1" x14ac:dyDescent="0.25">
      <c r="A81" s="9"/>
      <c r="B81" s="267" t="s">
        <v>178</v>
      </c>
      <c r="C81" s="268"/>
      <c r="D81" s="268"/>
      <c r="E81" s="129"/>
      <c r="F81" s="263" t="s">
        <v>179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4"/>
      <c r="V81" s="132" t="s">
        <v>178</v>
      </c>
      <c r="W81" s="133">
        <v>0.2</v>
      </c>
      <c r="X81" s="118">
        <f t="shared" si="4"/>
        <v>8.1</v>
      </c>
      <c r="Y81" s="168">
        <v>12.6</v>
      </c>
      <c r="Z81" s="173">
        <f t="shared" si="5"/>
        <v>20.7</v>
      </c>
      <c r="AA81" s="226">
        <f t="shared" si="6"/>
        <v>0</v>
      </c>
      <c r="AB81" s="224">
        <f t="shared" si="7"/>
        <v>-8.1</v>
      </c>
    </row>
    <row r="82" spans="1:54" ht="14.25" customHeight="1" x14ac:dyDescent="0.25">
      <c r="A82" s="9"/>
      <c r="B82" s="269" t="s">
        <v>78</v>
      </c>
      <c r="C82" s="270"/>
      <c r="D82" s="270"/>
      <c r="F82" s="272" t="s">
        <v>79</v>
      </c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3"/>
      <c r="V82" s="100" t="s">
        <v>78</v>
      </c>
      <c r="W82" s="12">
        <v>1.4</v>
      </c>
      <c r="X82" s="118">
        <f t="shared" si="4"/>
        <v>56.699999999999996</v>
      </c>
      <c r="Y82" s="168">
        <v>86.2</v>
      </c>
      <c r="Z82" s="173">
        <f t="shared" si="5"/>
        <v>142.9</v>
      </c>
      <c r="AA82" s="226">
        <f t="shared" si="6"/>
        <v>0</v>
      </c>
      <c r="AB82" s="224">
        <f t="shared" si="7"/>
        <v>-56.699999999999996</v>
      </c>
    </row>
    <row r="83" spans="1:54" ht="14.25" customHeight="1" x14ac:dyDescent="0.25">
      <c r="A83" s="9"/>
      <c r="B83" s="269" t="s">
        <v>1</v>
      </c>
      <c r="C83" s="270"/>
      <c r="D83" s="270"/>
      <c r="F83" s="272" t="s">
        <v>80</v>
      </c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3"/>
      <c r="V83" s="100" t="s">
        <v>1</v>
      </c>
      <c r="W83" s="12">
        <v>0.6</v>
      </c>
      <c r="X83" s="118">
        <f t="shared" si="4"/>
        <v>24.3</v>
      </c>
      <c r="Y83" s="168">
        <v>34.799999999999997</v>
      </c>
      <c r="Z83" s="173">
        <f t="shared" si="5"/>
        <v>59.099999999999994</v>
      </c>
      <c r="AA83" s="226">
        <f t="shared" si="6"/>
        <v>0</v>
      </c>
      <c r="AB83" s="224">
        <f t="shared" si="7"/>
        <v>-24.3</v>
      </c>
    </row>
    <row r="84" spans="1:54" ht="14.25" customHeight="1" x14ac:dyDescent="0.25">
      <c r="A84" s="9"/>
      <c r="B84" s="267" t="s">
        <v>81</v>
      </c>
      <c r="C84" s="268"/>
      <c r="D84" s="268"/>
      <c r="E84" s="129"/>
      <c r="F84" s="263" t="s">
        <v>166</v>
      </c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4"/>
      <c r="V84" s="132" t="s">
        <v>81</v>
      </c>
      <c r="W84" s="133">
        <v>1.2</v>
      </c>
      <c r="X84" s="118">
        <f t="shared" si="4"/>
        <v>48.6</v>
      </c>
      <c r="Y84" s="162">
        <v>89.916899999999998</v>
      </c>
      <c r="Z84" s="173">
        <f t="shared" si="5"/>
        <v>138.51689999999999</v>
      </c>
      <c r="AA84" s="226">
        <f t="shared" si="6"/>
        <v>0</v>
      </c>
      <c r="AB84" s="224">
        <f t="shared" si="7"/>
        <v>-48.6</v>
      </c>
    </row>
    <row r="85" spans="1:54" ht="14.25" customHeight="1" x14ac:dyDescent="0.25">
      <c r="A85" s="9"/>
      <c r="B85" s="267" t="s">
        <v>82</v>
      </c>
      <c r="C85" s="268"/>
      <c r="D85" s="268"/>
      <c r="E85" s="129"/>
      <c r="F85" s="263" t="s">
        <v>83</v>
      </c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4"/>
      <c r="V85" s="132" t="s">
        <v>82</v>
      </c>
      <c r="W85" s="133">
        <v>2</v>
      </c>
      <c r="X85" s="118">
        <f t="shared" si="4"/>
        <v>81</v>
      </c>
      <c r="Y85" s="162">
        <v>178.58770000000001</v>
      </c>
      <c r="Z85" s="173">
        <f t="shared" si="5"/>
        <v>259.58770000000004</v>
      </c>
      <c r="AA85" s="226">
        <f t="shared" si="6"/>
        <v>0</v>
      </c>
      <c r="AB85" s="224">
        <f t="shared" si="7"/>
        <v>-81</v>
      </c>
    </row>
    <row r="86" spans="1:54" ht="15" x14ac:dyDescent="0.25">
      <c r="A86" s="9"/>
      <c r="B86" s="267" t="s">
        <v>84</v>
      </c>
      <c r="C86" s="268"/>
      <c r="D86" s="268"/>
      <c r="E86" s="129"/>
      <c r="F86" s="263" t="s">
        <v>85</v>
      </c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4"/>
      <c r="V86" s="132" t="s">
        <v>84</v>
      </c>
      <c r="W86" s="133">
        <v>4</v>
      </c>
      <c r="X86" s="118">
        <f t="shared" si="4"/>
        <v>162</v>
      </c>
      <c r="Y86" s="162">
        <v>329.11130000000003</v>
      </c>
      <c r="Z86" s="173">
        <f t="shared" si="5"/>
        <v>491.11130000000003</v>
      </c>
      <c r="AA86" s="226">
        <f t="shared" si="6"/>
        <v>0</v>
      </c>
      <c r="AB86" s="224">
        <f t="shared" si="7"/>
        <v>-162</v>
      </c>
    </row>
    <row r="87" spans="1:54" ht="14.25" customHeight="1" x14ac:dyDescent="0.25">
      <c r="A87" s="9"/>
      <c r="B87" s="267" t="s">
        <v>164</v>
      </c>
      <c r="C87" s="268"/>
      <c r="D87" s="268"/>
      <c r="E87" s="129"/>
      <c r="F87" s="263" t="s">
        <v>165</v>
      </c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4"/>
      <c r="V87" s="132" t="s">
        <v>164</v>
      </c>
      <c r="W87" s="133">
        <v>7</v>
      </c>
      <c r="X87" s="118">
        <f t="shared" si="4"/>
        <v>283.5</v>
      </c>
      <c r="Y87" s="162">
        <v>407.35750000000002</v>
      </c>
      <c r="Z87" s="173">
        <f t="shared" si="5"/>
        <v>690.85750000000007</v>
      </c>
      <c r="AA87" s="226">
        <f t="shared" si="6"/>
        <v>0</v>
      </c>
      <c r="AB87" s="224">
        <f t="shared" si="7"/>
        <v>-283.5</v>
      </c>
    </row>
    <row r="88" spans="1:54" ht="14.25" customHeight="1" x14ac:dyDescent="0.25">
      <c r="A88" s="9"/>
      <c r="B88" s="269" t="s">
        <v>86</v>
      </c>
      <c r="C88" s="270"/>
      <c r="D88" s="270"/>
      <c r="F88" s="272" t="s">
        <v>87</v>
      </c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3"/>
      <c r="V88" s="100" t="s">
        <v>86</v>
      </c>
      <c r="W88" s="12">
        <v>2.5</v>
      </c>
      <c r="X88" s="118">
        <f t="shared" si="4"/>
        <v>101.25</v>
      </c>
      <c r="Y88" s="162">
        <v>125.72190000000001</v>
      </c>
      <c r="Z88" s="173">
        <f t="shared" si="5"/>
        <v>226.97190000000001</v>
      </c>
      <c r="AA88" s="226">
        <f t="shared" si="6"/>
        <v>0</v>
      </c>
      <c r="AB88" s="224">
        <f t="shared" si="7"/>
        <v>-101.25</v>
      </c>
    </row>
    <row r="89" spans="1:54" ht="14.25" customHeight="1" x14ac:dyDescent="0.25">
      <c r="A89" s="9"/>
      <c r="B89" s="267" t="s">
        <v>88</v>
      </c>
      <c r="C89" s="268"/>
      <c r="D89" s="268"/>
      <c r="E89" s="129"/>
      <c r="F89" s="263" t="s">
        <v>89</v>
      </c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4"/>
      <c r="V89" s="132" t="s">
        <v>88</v>
      </c>
      <c r="W89" s="133">
        <v>1.2</v>
      </c>
      <c r="X89" s="118">
        <f t="shared" si="4"/>
        <v>48.6</v>
      </c>
      <c r="Y89" s="162">
        <v>77.251499999999993</v>
      </c>
      <c r="Z89" s="173">
        <f t="shared" si="5"/>
        <v>125.85149999999999</v>
      </c>
      <c r="AA89" s="226">
        <f t="shared" si="6"/>
        <v>0</v>
      </c>
      <c r="AB89" s="224">
        <f t="shared" si="7"/>
        <v>-48.6</v>
      </c>
    </row>
    <row r="90" spans="1:54" ht="14.25" customHeight="1" x14ac:dyDescent="0.25">
      <c r="A90" s="9"/>
      <c r="B90" s="265" t="s">
        <v>90</v>
      </c>
      <c r="C90" s="266"/>
      <c r="D90" s="266"/>
      <c r="E90" s="11"/>
      <c r="F90" s="274" t="s">
        <v>91</v>
      </c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5"/>
      <c r="V90" s="33" t="s">
        <v>90</v>
      </c>
      <c r="W90" s="12">
        <v>3</v>
      </c>
      <c r="X90" s="118">
        <f t="shared" si="4"/>
        <v>121.5</v>
      </c>
      <c r="Y90" s="162">
        <v>253.7346</v>
      </c>
      <c r="Z90" s="173">
        <f t="shared" si="5"/>
        <v>375.2346</v>
      </c>
      <c r="AA90" s="226">
        <f t="shared" si="6"/>
        <v>0</v>
      </c>
      <c r="AB90" s="224">
        <f t="shared" si="7"/>
        <v>-121.5</v>
      </c>
    </row>
    <row r="91" spans="1:54" ht="14.25" customHeight="1" thickBot="1" x14ac:dyDescent="0.3">
      <c r="A91" s="9"/>
      <c r="B91" s="294" t="s">
        <v>117</v>
      </c>
      <c r="C91" s="276"/>
      <c r="D91" s="276"/>
      <c r="E91" s="39"/>
      <c r="F91" s="277" t="s">
        <v>133</v>
      </c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8"/>
      <c r="V91" s="196" t="s">
        <v>117</v>
      </c>
      <c r="W91" s="197">
        <v>4</v>
      </c>
      <c r="X91" s="198">
        <f t="shared" si="4"/>
        <v>162</v>
      </c>
      <c r="Y91" s="205">
        <v>271.03399999999999</v>
      </c>
      <c r="Z91" s="200">
        <f t="shared" si="5"/>
        <v>433.03399999999999</v>
      </c>
      <c r="AA91" s="229">
        <f t="shared" si="6"/>
        <v>0</v>
      </c>
      <c r="AB91" s="224">
        <f t="shared" si="7"/>
        <v>-162</v>
      </c>
    </row>
    <row r="92" spans="1:54" s="55" customFormat="1" ht="12.75" customHeight="1" thickBot="1" x14ac:dyDescent="0.3">
      <c r="A92" s="54"/>
      <c r="B92" s="57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2"/>
      <c r="P92" s="211"/>
      <c r="Q92" s="211"/>
      <c r="R92" s="211"/>
      <c r="S92" s="211"/>
      <c r="T92" s="212"/>
      <c r="U92" s="211"/>
      <c r="V92" s="213"/>
      <c r="W92" s="214"/>
      <c r="X92" s="215"/>
      <c r="Y92" s="201"/>
      <c r="Z92" s="176"/>
      <c r="AA92" s="175"/>
      <c r="AB92" s="254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</row>
    <row r="93" spans="1:54" s="50" customFormat="1" ht="13.5" customHeight="1" x14ac:dyDescent="0.25">
      <c r="A93" s="72"/>
      <c r="B93" s="73"/>
      <c r="C93" s="280" t="s">
        <v>92</v>
      </c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150"/>
      <c r="V93" s="248"/>
      <c r="W93" s="249"/>
      <c r="X93" s="250"/>
      <c r="Y93" s="251"/>
      <c r="Z93" s="252"/>
      <c r="AA93" s="253"/>
      <c r="AB93" s="254"/>
    </row>
    <row r="94" spans="1:54" ht="14.25" customHeight="1" x14ac:dyDescent="0.25">
      <c r="A94" s="9"/>
      <c r="B94" s="265" t="s">
        <v>93</v>
      </c>
      <c r="C94" s="266"/>
      <c r="D94" s="266"/>
      <c r="E94" s="11"/>
      <c r="F94" s="295" t="s">
        <v>94</v>
      </c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6"/>
      <c r="V94" s="33" t="s">
        <v>93</v>
      </c>
      <c r="W94" s="12">
        <v>0.8</v>
      </c>
      <c r="X94" s="118">
        <f t="shared" si="4"/>
        <v>32.4</v>
      </c>
      <c r="Y94" s="162">
        <v>52.887799999999999</v>
      </c>
      <c r="Z94" s="239">
        <f t="shared" si="5"/>
        <v>85.287800000000004</v>
      </c>
      <c r="AA94" s="226">
        <f t="shared" si="6"/>
        <v>0</v>
      </c>
      <c r="AB94" s="224">
        <f t="shared" si="7"/>
        <v>-32.4</v>
      </c>
    </row>
    <row r="95" spans="1:54" ht="14.25" customHeight="1" thickBot="1" x14ac:dyDescent="0.3">
      <c r="A95" s="9"/>
      <c r="B95" s="294" t="s">
        <v>95</v>
      </c>
      <c r="C95" s="276"/>
      <c r="D95" s="276"/>
      <c r="E95" s="39"/>
      <c r="F95" s="277" t="s">
        <v>96</v>
      </c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8"/>
      <c r="V95" s="196" t="s">
        <v>95</v>
      </c>
      <c r="W95" s="197">
        <v>0.7</v>
      </c>
      <c r="X95" s="198">
        <f t="shared" si="4"/>
        <v>28.349999999999998</v>
      </c>
      <c r="Y95" s="205">
        <v>64.406899999999993</v>
      </c>
      <c r="Z95" s="200">
        <f t="shared" si="5"/>
        <v>92.756899999999987</v>
      </c>
      <c r="AA95" s="229">
        <f t="shared" si="6"/>
        <v>0</v>
      </c>
      <c r="AB95" s="224">
        <f t="shared" si="7"/>
        <v>-28.349999999999998</v>
      </c>
    </row>
    <row r="96" spans="1:54" s="55" customFormat="1" ht="12.75" customHeight="1" thickBot="1" x14ac:dyDescent="0.3">
      <c r="A96" s="54"/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6"/>
      <c r="Q96" s="56"/>
      <c r="R96" s="56"/>
      <c r="S96" s="56"/>
      <c r="T96" s="57"/>
      <c r="U96" s="56"/>
      <c r="V96" s="186"/>
      <c r="W96" s="217"/>
      <c r="X96" s="116"/>
      <c r="Y96" s="201"/>
      <c r="Z96" s="176"/>
      <c r="AA96" s="176"/>
      <c r="AB96" s="254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</row>
    <row r="97" spans="1:54" s="50" customFormat="1" ht="13.5" customHeight="1" x14ac:dyDescent="0.25">
      <c r="A97" s="72"/>
      <c r="B97" s="73"/>
      <c r="C97" s="279" t="s">
        <v>97</v>
      </c>
      <c r="D97" s="279"/>
      <c r="E97" s="279"/>
      <c r="F97" s="279"/>
      <c r="G97" s="74"/>
      <c r="H97" s="74"/>
      <c r="I97" s="74"/>
      <c r="J97" s="74"/>
      <c r="K97" s="74"/>
      <c r="L97" s="74"/>
      <c r="M97" s="74"/>
      <c r="N97" s="74"/>
      <c r="O97" s="75"/>
      <c r="P97" s="74"/>
      <c r="Q97" s="74"/>
      <c r="R97" s="74"/>
      <c r="S97" s="74"/>
      <c r="T97" s="75"/>
      <c r="U97" s="76"/>
      <c r="V97" s="48"/>
      <c r="W97" s="49"/>
      <c r="X97" s="179"/>
      <c r="Y97" s="189"/>
      <c r="Z97" s="178"/>
      <c r="AA97" s="145"/>
      <c r="AB97" s="254"/>
    </row>
    <row r="98" spans="1:54" ht="14.25" customHeight="1" x14ac:dyDescent="0.25">
      <c r="A98" s="9"/>
      <c r="B98" s="265" t="s">
        <v>98</v>
      </c>
      <c r="C98" s="266"/>
      <c r="D98" s="266"/>
      <c r="E98" s="11"/>
      <c r="F98" s="274" t="s">
        <v>99</v>
      </c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5"/>
      <c r="V98" s="32" t="s">
        <v>98</v>
      </c>
      <c r="W98" s="16">
        <v>1.2</v>
      </c>
      <c r="X98" s="114">
        <f t="shared" si="4"/>
        <v>48.6</v>
      </c>
      <c r="Y98" s="165">
        <v>85.749700000000004</v>
      </c>
      <c r="Z98" s="173">
        <f t="shared" si="5"/>
        <v>134.34970000000001</v>
      </c>
      <c r="AA98" s="226">
        <f t="shared" si="6"/>
        <v>0</v>
      </c>
      <c r="AB98" s="224">
        <f t="shared" si="7"/>
        <v>-48.6</v>
      </c>
    </row>
    <row r="99" spans="1:54" ht="14.25" customHeight="1" x14ac:dyDescent="0.25">
      <c r="A99" s="9"/>
      <c r="B99" s="267" t="s">
        <v>3</v>
      </c>
      <c r="C99" s="268"/>
      <c r="D99" s="268"/>
      <c r="E99" s="129"/>
      <c r="F99" s="263" t="s">
        <v>102</v>
      </c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4"/>
      <c r="V99" s="132" t="s">
        <v>3</v>
      </c>
      <c r="W99" s="133">
        <v>0.35</v>
      </c>
      <c r="X99" s="118">
        <f t="shared" si="4"/>
        <v>14.174999999999999</v>
      </c>
      <c r="Y99" s="162">
        <v>23.3796</v>
      </c>
      <c r="Z99" s="173">
        <f t="shared" si="5"/>
        <v>37.554600000000001</v>
      </c>
      <c r="AA99" s="226">
        <f t="shared" si="6"/>
        <v>0</v>
      </c>
      <c r="AB99" s="224">
        <f t="shared" si="7"/>
        <v>-14.174999999999999</v>
      </c>
    </row>
    <row r="100" spans="1:54" ht="14.25" customHeight="1" x14ac:dyDescent="0.25">
      <c r="A100" s="9"/>
      <c r="B100" s="267" t="s">
        <v>103</v>
      </c>
      <c r="C100" s="268"/>
      <c r="D100" s="268"/>
      <c r="E100" s="129"/>
      <c r="F100" s="263" t="s">
        <v>104</v>
      </c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  <c r="V100" s="132" t="s">
        <v>103</v>
      </c>
      <c r="W100" s="133">
        <v>0.35</v>
      </c>
      <c r="X100" s="118">
        <f t="shared" si="4"/>
        <v>14.174999999999999</v>
      </c>
      <c r="Y100" s="162">
        <v>24.066600000000001</v>
      </c>
      <c r="Z100" s="173">
        <f t="shared" si="5"/>
        <v>38.241599999999998</v>
      </c>
      <c r="AA100" s="226">
        <f t="shared" si="6"/>
        <v>0</v>
      </c>
      <c r="AB100" s="224">
        <f t="shared" si="7"/>
        <v>-14.174999999999999</v>
      </c>
    </row>
    <row r="101" spans="1:54" ht="14.25" customHeight="1" x14ac:dyDescent="0.25">
      <c r="A101" s="9"/>
      <c r="B101" s="265" t="s">
        <v>100</v>
      </c>
      <c r="C101" s="266"/>
      <c r="D101" s="266"/>
      <c r="E101" s="11"/>
      <c r="F101" s="274" t="s">
        <v>101</v>
      </c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5"/>
      <c r="V101" s="33" t="s">
        <v>100</v>
      </c>
      <c r="W101" s="12">
        <v>0.3</v>
      </c>
      <c r="X101" s="118">
        <f t="shared" si="4"/>
        <v>12.15</v>
      </c>
      <c r="Y101" s="162">
        <v>17.399999999999999</v>
      </c>
      <c r="Z101" s="173">
        <f t="shared" si="5"/>
        <v>29.549999999999997</v>
      </c>
      <c r="AA101" s="226">
        <f t="shared" si="6"/>
        <v>0</v>
      </c>
      <c r="AB101" s="224">
        <f t="shared" si="7"/>
        <v>-12.15</v>
      </c>
    </row>
    <row r="102" spans="1:54" ht="14.25" customHeight="1" x14ac:dyDescent="0.25">
      <c r="A102" s="9"/>
      <c r="B102" s="265" t="s">
        <v>105</v>
      </c>
      <c r="C102" s="266"/>
      <c r="D102" s="266"/>
      <c r="E102" s="11"/>
      <c r="F102" s="274" t="s">
        <v>106</v>
      </c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5"/>
      <c r="V102" s="33" t="s">
        <v>105</v>
      </c>
      <c r="W102" s="12">
        <v>0.3</v>
      </c>
      <c r="X102" s="118">
        <f t="shared" si="4"/>
        <v>12.15</v>
      </c>
      <c r="Y102" s="162">
        <v>17.399999999999999</v>
      </c>
      <c r="Z102" s="173">
        <f t="shared" si="5"/>
        <v>29.549999999999997</v>
      </c>
      <c r="AA102" s="226">
        <f t="shared" si="6"/>
        <v>0</v>
      </c>
      <c r="AB102" s="224">
        <f t="shared" si="7"/>
        <v>-12.15</v>
      </c>
    </row>
    <row r="103" spans="1:54" ht="14.25" customHeight="1" x14ac:dyDescent="0.25">
      <c r="A103" s="9"/>
      <c r="B103" s="265" t="s">
        <v>107</v>
      </c>
      <c r="C103" s="266"/>
      <c r="D103" s="266"/>
      <c r="E103" s="95"/>
      <c r="F103" s="274" t="s">
        <v>172</v>
      </c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5"/>
      <c r="V103" s="34" t="s">
        <v>107</v>
      </c>
      <c r="W103" s="13">
        <v>0.6</v>
      </c>
      <c r="X103" s="141">
        <f t="shared" si="4"/>
        <v>24.3</v>
      </c>
      <c r="Y103" s="162">
        <v>34.799999999999997</v>
      </c>
      <c r="Z103" s="173">
        <f t="shared" si="5"/>
        <v>59.099999999999994</v>
      </c>
      <c r="AA103" s="226">
        <f t="shared" si="6"/>
        <v>0</v>
      </c>
      <c r="AB103" s="224">
        <f t="shared" si="7"/>
        <v>-24.3</v>
      </c>
    </row>
    <row r="104" spans="1:54" s="79" customFormat="1" ht="14.25" customHeight="1" thickBot="1" x14ac:dyDescent="0.3">
      <c r="A104" s="78"/>
      <c r="B104" s="290" t="s">
        <v>108</v>
      </c>
      <c r="C104" s="291"/>
      <c r="D104" s="291"/>
      <c r="E104" s="40"/>
      <c r="F104" s="292" t="s">
        <v>173</v>
      </c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3"/>
      <c r="V104" s="203" t="s">
        <v>108</v>
      </c>
      <c r="W104" s="197">
        <v>0.3</v>
      </c>
      <c r="X104" s="218">
        <f t="shared" si="4"/>
        <v>12.15</v>
      </c>
      <c r="Y104" s="219">
        <v>1.6841999999999997</v>
      </c>
      <c r="Z104" s="200">
        <f t="shared" si="5"/>
        <v>13.834199999999999</v>
      </c>
      <c r="AA104" s="229">
        <f t="shared" si="6"/>
        <v>0</v>
      </c>
      <c r="AB104" s="224">
        <f t="shared" si="7"/>
        <v>-12.15</v>
      </c>
    </row>
    <row r="105" spans="1:54" s="55" customFormat="1" ht="13.5" customHeight="1" thickBot="1" x14ac:dyDescent="0.3">
      <c r="A105" s="54"/>
      <c r="B105" s="5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2"/>
      <c r="P105" s="211"/>
      <c r="Q105" s="211"/>
      <c r="R105" s="211"/>
      <c r="S105" s="211"/>
      <c r="T105" s="212"/>
      <c r="U105" s="211"/>
      <c r="V105" s="213"/>
      <c r="W105" s="214"/>
      <c r="X105" s="215"/>
      <c r="Y105" s="220"/>
      <c r="Z105" s="221"/>
      <c r="AA105" s="221"/>
      <c r="AB105" s="180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</row>
    <row r="106" spans="1:54" ht="0.75" customHeight="1" thickBot="1" x14ac:dyDescent="0.3">
      <c r="A106" s="9"/>
      <c r="B106" s="10"/>
      <c r="C106" s="11"/>
      <c r="D106" s="14"/>
      <c r="E106" s="14"/>
      <c r="F106" s="14"/>
      <c r="G106" s="14"/>
      <c r="H106" s="14"/>
      <c r="I106" s="14"/>
      <c r="J106" s="14"/>
      <c r="K106" s="14"/>
      <c r="L106" s="14"/>
      <c r="M106" s="11"/>
      <c r="N106" s="11"/>
      <c r="O106" s="10"/>
      <c r="P106" s="11"/>
      <c r="Q106" s="11"/>
      <c r="R106" s="11"/>
      <c r="S106" s="11"/>
      <c r="T106" s="10"/>
      <c r="U106" s="11"/>
      <c r="Y106" s="169"/>
      <c r="Z106" s="173"/>
      <c r="AA106" s="145"/>
      <c r="AB106" s="180"/>
    </row>
    <row r="107" spans="1:54" ht="0.75" customHeight="1" x14ac:dyDescent="0.25">
      <c r="A107" s="9"/>
      <c r="B107" s="10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74"/>
      <c r="N107" s="74"/>
      <c r="O107" s="75"/>
      <c r="P107" s="74"/>
      <c r="Q107" s="74"/>
      <c r="R107" s="74"/>
      <c r="S107" s="74"/>
      <c r="T107" s="75"/>
      <c r="U107" s="74"/>
      <c r="V107" s="102"/>
      <c r="W107" s="103"/>
      <c r="X107" s="121"/>
      <c r="Y107" s="170"/>
      <c r="Z107" s="173"/>
      <c r="AA107" s="145"/>
      <c r="AB107" s="180"/>
    </row>
    <row r="108" spans="1:54" ht="0.75" customHeight="1" x14ac:dyDescent="0.25">
      <c r="A108" s="9"/>
      <c r="B108" s="10"/>
      <c r="C108" s="108"/>
      <c r="D108" s="14"/>
      <c r="E108" s="14"/>
      <c r="F108" s="14"/>
      <c r="G108" s="14"/>
      <c r="H108" s="14"/>
      <c r="I108" s="14"/>
      <c r="J108" s="14"/>
      <c r="K108" s="14"/>
      <c r="L108" s="14"/>
      <c r="M108" s="11"/>
      <c r="N108" s="11"/>
      <c r="O108" s="10"/>
      <c r="P108" s="11"/>
      <c r="Q108" s="11"/>
      <c r="R108" s="11"/>
      <c r="S108" s="11"/>
      <c r="T108" s="10"/>
      <c r="U108" s="11"/>
      <c r="Y108" s="169"/>
      <c r="Z108" s="173"/>
      <c r="AA108" s="145"/>
      <c r="AB108" s="180"/>
    </row>
    <row r="109" spans="1:54" ht="14.25" customHeight="1" x14ac:dyDescent="0.2">
      <c r="C109" s="302" t="s">
        <v>147</v>
      </c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4"/>
      <c r="V109" s="30"/>
      <c r="W109" s="104"/>
      <c r="X109" s="122"/>
      <c r="Y109" s="180"/>
      <c r="Z109" s="181"/>
      <c r="AA109" s="225"/>
      <c r="AB109" s="180"/>
    </row>
    <row r="110" spans="1:54" s="101" customFormat="1" ht="14.25" customHeight="1" x14ac:dyDescent="0.2">
      <c r="B110" s="101" t="s">
        <v>95</v>
      </c>
      <c r="C110" s="299" t="s">
        <v>148</v>
      </c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1"/>
      <c r="V110" s="30" t="s">
        <v>95</v>
      </c>
      <c r="W110" s="104">
        <v>0.7</v>
      </c>
      <c r="X110" s="123">
        <f t="shared" si="4"/>
        <v>28.349999999999998</v>
      </c>
      <c r="Y110" s="171">
        <v>47.6</v>
      </c>
      <c r="Z110" s="173">
        <f t="shared" si="5"/>
        <v>75.95</v>
      </c>
      <c r="AA110" s="226">
        <f t="shared" si="6"/>
        <v>0</v>
      </c>
      <c r="AB110" s="224">
        <f t="shared" si="7"/>
        <v>-28.349999999999998</v>
      </c>
    </row>
    <row r="111" spans="1:54" s="101" customFormat="1" ht="14.25" customHeight="1" x14ac:dyDescent="0.2">
      <c r="B111" s="101" t="s">
        <v>95</v>
      </c>
      <c r="C111" s="299" t="s">
        <v>150</v>
      </c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1"/>
      <c r="V111" s="30" t="s">
        <v>95</v>
      </c>
      <c r="W111" s="104">
        <v>0.7</v>
      </c>
      <c r="X111" s="123">
        <f t="shared" si="4"/>
        <v>28.349999999999998</v>
      </c>
      <c r="Y111" s="171">
        <v>47.6</v>
      </c>
      <c r="Z111" s="173">
        <f t="shared" si="5"/>
        <v>75.95</v>
      </c>
      <c r="AA111" s="226">
        <f t="shared" si="6"/>
        <v>0</v>
      </c>
      <c r="AB111" s="224">
        <f t="shared" si="7"/>
        <v>-28.349999999999998</v>
      </c>
    </row>
    <row r="112" spans="1:54" s="101" customFormat="1" ht="14.25" customHeight="1" x14ac:dyDescent="0.2">
      <c r="B112" s="101" t="s">
        <v>95</v>
      </c>
      <c r="C112" s="299" t="s">
        <v>151</v>
      </c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1"/>
      <c r="V112" s="30" t="s">
        <v>95</v>
      </c>
      <c r="W112" s="104">
        <v>0.7</v>
      </c>
      <c r="X112" s="123">
        <f t="shared" si="4"/>
        <v>28.349999999999998</v>
      </c>
      <c r="Y112" s="171">
        <v>47.6</v>
      </c>
      <c r="Z112" s="173">
        <f t="shared" si="5"/>
        <v>75.95</v>
      </c>
      <c r="AA112" s="226">
        <f t="shared" si="6"/>
        <v>0</v>
      </c>
      <c r="AB112" s="224">
        <f t="shared" si="7"/>
        <v>-28.349999999999998</v>
      </c>
    </row>
    <row r="113" spans="2:28" s="101" customFormat="1" ht="14.25" customHeight="1" x14ac:dyDescent="0.2">
      <c r="B113" s="101" t="s">
        <v>95</v>
      </c>
      <c r="C113" s="299" t="s">
        <v>152</v>
      </c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1"/>
      <c r="V113" s="30" t="s">
        <v>95</v>
      </c>
      <c r="W113" s="104">
        <v>0.7</v>
      </c>
      <c r="X113" s="123">
        <f t="shared" si="4"/>
        <v>28.349999999999998</v>
      </c>
      <c r="Y113" s="171">
        <v>47.6</v>
      </c>
      <c r="Z113" s="173">
        <f t="shared" si="5"/>
        <v>75.95</v>
      </c>
      <c r="AA113" s="226">
        <f t="shared" si="6"/>
        <v>0</v>
      </c>
      <c r="AB113" s="224">
        <f t="shared" si="7"/>
        <v>-28.349999999999998</v>
      </c>
    </row>
    <row r="114" spans="2:28" s="101" customFormat="1" ht="14.25" customHeight="1" x14ac:dyDescent="0.2">
      <c r="B114" s="101" t="s">
        <v>95</v>
      </c>
      <c r="C114" s="299" t="s">
        <v>153</v>
      </c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1"/>
      <c r="V114" s="30" t="s">
        <v>95</v>
      </c>
      <c r="W114" s="104">
        <v>0.7</v>
      </c>
      <c r="X114" s="123">
        <f t="shared" si="4"/>
        <v>28.349999999999998</v>
      </c>
      <c r="Y114" s="171">
        <v>47.6</v>
      </c>
      <c r="Z114" s="173">
        <f t="shared" si="5"/>
        <v>75.95</v>
      </c>
      <c r="AA114" s="226">
        <f t="shared" si="6"/>
        <v>0</v>
      </c>
      <c r="AB114" s="224">
        <f t="shared" si="7"/>
        <v>-28.349999999999998</v>
      </c>
    </row>
    <row r="115" spans="2:28" s="101" customFormat="1" ht="14.65" customHeight="1" thickBot="1" x14ac:dyDescent="0.25">
      <c r="B115" s="101" t="s">
        <v>95</v>
      </c>
      <c r="C115" s="305" t="s">
        <v>149</v>
      </c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7"/>
      <c r="V115" s="43" t="s">
        <v>95</v>
      </c>
      <c r="W115" s="105">
        <v>0.7</v>
      </c>
      <c r="X115" s="124">
        <f t="shared" si="4"/>
        <v>28.349999999999998</v>
      </c>
      <c r="Y115" s="172">
        <v>47.6</v>
      </c>
      <c r="Z115" s="173">
        <f t="shared" si="5"/>
        <v>75.95</v>
      </c>
      <c r="AA115" s="237">
        <f t="shared" si="6"/>
        <v>0</v>
      </c>
      <c r="AB115" s="224">
        <f t="shared" si="7"/>
        <v>-28.349999999999998</v>
      </c>
    </row>
    <row r="116" spans="2:28" s="41" customFormat="1" ht="14.65" customHeight="1" thickBot="1" x14ac:dyDescent="0.25"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9"/>
    </row>
  </sheetData>
  <mergeCells count="169">
    <mergeCell ref="AC21:AC22"/>
    <mergeCell ref="B21:D21"/>
    <mergeCell ref="F21:U21"/>
    <mergeCell ref="B22:D22"/>
    <mergeCell ref="F22:U22"/>
    <mergeCell ref="B49:D49"/>
    <mergeCell ref="F49:U49"/>
    <mergeCell ref="B39:D39"/>
    <mergeCell ref="F39:U39"/>
    <mergeCell ref="B40:D40"/>
    <mergeCell ref="F40:U40"/>
    <mergeCell ref="C37:I37"/>
    <mergeCell ref="B38:D38"/>
    <mergeCell ref="B41:D41"/>
    <mergeCell ref="F41:U41"/>
    <mergeCell ref="B42:D42"/>
    <mergeCell ref="F28:U28"/>
    <mergeCell ref="C24:S24"/>
    <mergeCell ref="B25:D25"/>
    <mergeCell ref="F25:U25"/>
    <mergeCell ref="B26:D26"/>
    <mergeCell ref="F26:U26"/>
    <mergeCell ref="B33:D33"/>
    <mergeCell ref="B34:D34"/>
    <mergeCell ref="C110:U110"/>
    <mergeCell ref="C109:U109"/>
    <mergeCell ref="C111:U111"/>
    <mergeCell ref="C112:U112"/>
    <mergeCell ref="C113:U113"/>
    <mergeCell ref="C114:U114"/>
    <mergeCell ref="C115:U115"/>
    <mergeCell ref="C116:AB116"/>
    <mergeCell ref="B8:D8"/>
    <mergeCell ref="C18:N18"/>
    <mergeCell ref="B19:D19"/>
    <mergeCell ref="F19:U19"/>
    <mergeCell ref="B20:D20"/>
    <mergeCell ref="F20:U20"/>
    <mergeCell ref="C11:U11"/>
    <mergeCell ref="C12:U12"/>
    <mergeCell ref="C13:U13"/>
    <mergeCell ref="C14:U14"/>
    <mergeCell ref="B10:U10"/>
    <mergeCell ref="B15:U15"/>
    <mergeCell ref="C9:Q9"/>
    <mergeCell ref="F42:U42"/>
    <mergeCell ref="C43:D43"/>
    <mergeCell ref="F38:U38"/>
    <mergeCell ref="B27:D27"/>
    <mergeCell ref="F27:U27"/>
    <mergeCell ref="B28:D28"/>
    <mergeCell ref="B46:D46"/>
    <mergeCell ref="F46:U46"/>
    <mergeCell ref="B47:D47"/>
    <mergeCell ref="F47:U47"/>
    <mergeCell ref="B44:D44"/>
    <mergeCell ref="F44:U44"/>
    <mergeCell ref="B45:D45"/>
    <mergeCell ref="F45:U45"/>
    <mergeCell ref="F43:U43"/>
    <mergeCell ref="C35:D35"/>
    <mergeCell ref="F35:U35"/>
    <mergeCell ref="F34:U34"/>
    <mergeCell ref="F33:U33"/>
    <mergeCell ref="F31:U31"/>
    <mergeCell ref="F30:U30"/>
    <mergeCell ref="B29:D29"/>
    <mergeCell ref="F29:U29"/>
    <mergeCell ref="B32:D32"/>
    <mergeCell ref="F32:U32"/>
    <mergeCell ref="C31:D31"/>
    <mergeCell ref="F57:U57"/>
    <mergeCell ref="B48:D48"/>
    <mergeCell ref="F48:U48"/>
    <mergeCell ref="C54:G54"/>
    <mergeCell ref="B55:D55"/>
    <mergeCell ref="F55:U55"/>
    <mergeCell ref="B50:D50"/>
    <mergeCell ref="F50:U50"/>
    <mergeCell ref="B51:D51"/>
    <mergeCell ref="F51:U51"/>
    <mergeCell ref="B52:D52"/>
    <mergeCell ref="F52:U52"/>
    <mergeCell ref="B98:D98"/>
    <mergeCell ref="F98:U98"/>
    <mergeCell ref="C97:F97"/>
    <mergeCell ref="B95:D95"/>
    <mergeCell ref="F95:U95"/>
    <mergeCell ref="B91:D91"/>
    <mergeCell ref="F91:U91"/>
    <mergeCell ref="B83:D83"/>
    <mergeCell ref="F83:U83"/>
    <mergeCell ref="B84:D84"/>
    <mergeCell ref="F90:U90"/>
    <mergeCell ref="B87:D87"/>
    <mergeCell ref="F87:U87"/>
    <mergeCell ref="B86:D86"/>
    <mergeCell ref="F86:U86"/>
    <mergeCell ref="B85:D85"/>
    <mergeCell ref="F85:U85"/>
    <mergeCell ref="F84:U84"/>
    <mergeCell ref="C93:T93"/>
    <mergeCell ref="B94:D94"/>
    <mergeCell ref="F94:U94"/>
    <mergeCell ref="B88:D88"/>
    <mergeCell ref="F88:U88"/>
    <mergeCell ref="B89:D89"/>
    <mergeCell ref="B104:D104"/>
    <mergeCell ref="F104:U104"/>
    <mergeCell ref="B102:D102"/>
    <mergeCell ref="F102:U102"/>
    <mergeCell ref="B103:D103"/>
    <mergeCell ref="F103:U103"/>
    <mergeCell ref="B100:D100"/>
    <mergeCell ref="F100:U100"/>
    <mergeCell ref="B99:D99"/>
    <mergeCell ref="F99:U99"/>
    <mergeCell ref="B101:D101"/>
    <mergeCell ref="F101:U101"/>
    <mergeCell ref="C1:Y1"/>
    <mergeCell ref="C2:Y2"/>
    <mergeCell ref="C3:Y3"/>
    <mergeCell ref="C30:D30"/>
    <mergeCell ref="B71:D71"/>
    <mergeCell ref="F71:U71"/>
    <mergeCell ref="C69:J69"/>
    <mergeCell ref="B70:D70"/>
    <mergeCell ref="F70:U70"/>
    <mergeCell ref="B61:D61"/>
    <mergeCell ref="F61:U61"/>
    <mergeCell ref="B62:D62"/>
    <mergeCell ref="F62:U62"/>
    <mergeCell ref="C66:D66"/>
    <mergeCell ref="F66:U66"/>
    <mergeCell ref="B59:D59"/>
    <mergeCell ref="F59:U59"/>
    <mergeCell ref="B60:D60"/>
    <mergeCell ref="F60:U60"/>
    <mergeCell ref="B58:D58"/>
    <mergeCell ref="F58:U58"/>
    <mergeCell ref="B56:D56"/>
    <mergeCell ref="F56:U56"/>
    <mergeCell ref="B57:D57"/>
    <mergeCell ref="B72:D72"/>
    <mergeCell ref="F72:U72"/>
    <mergeCell ref="B65:D65"/>
    <mergeCell ref="F65:U65"/>
    <mergeCell ref="B67:D67"/>
    <mergeCell ref="F67:U67"/>
    <mergeCell ref="B63:D63"/>
    <mergeCell ref="F63:U63"/>
    <mergeCell ref="B64:D64"/>
    <mergeCell ref="F64:U64"/>
    <mergeCell ref="F89:U89"/>
    <mergeCell ref="B90:D90"/>
    <mergeCell ref="B81:D81"/>
    <mergeCell ref="F81:U81"/>
    <mergeCell ref="B82:D82"/>
    <mergeCell ref="C74:R74"/>
    <mergeCell ref="B75:D75"/>
    <mergeCell ref="F75:U75"/>
    <mergeCell ref="B76:D76"/>
    <mergeCell ref="F76:U76"/>
    <mergeCell ref="F82:U82"/>
    <mergeCell ref="B77:D77"/>
    <mergeCell ref="F77:U77"/>
    <mergeCell ref="C79:P79"/>
    <mergeCell ref="B80:D80"/>
    <mergeCell ref="F80:U80"/>
  </mergeCells>
  <conditionalFormatting sqref="X10:X104">
    <cfRule type="cellIs" dxfId="0" priority="33" operator="equal">
      <formula>"!!!"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800E7BEF008C48B5CCC8EE24A8B38A" ma:contentTypeVersion="7" ma:contentTypeDescription="Luo uusi asiakirja." ma:contentTypeScope="" ma:versionID="a732cd3ba4b7482bba0f416312f9904d">
  <xsd:schema xmlns:xsd="http://www.w3.org/2001/XMLSchema" xmlns:xs="http://www.w3.org/2001/XMLSchema" xmlns:p="http://schemas.microsoft.com/office/2006/metadata/properties" xmlns:ns3="573d3218-ce8c-46c3-a620-a14f349ff948" xmlns:ns4="4998e612-efaf-4798-b1ba-14afa521e408" targetNamespace="http://schemas.microsoft.com/office/2006/metadata/properties" ma:root="true" ma:fieldsID="09ea2610c389263f38b043660b88e6b6" ns3:_="" ns4:_="">
    <xsd:import namespace="573d3218-ce8c-46c3-a620-a14f349ff948"/>
    <xsd:import namespace="4998e612-efaf-4798-b1ba-14afa521e4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d3218-ce8c-46c3-a620-a14f349ff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8e612-efaf-4798-b1ba-14afa521e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CBC6C6-3F14-4EEE-BF2F-D60AEB3337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543A83-3CC4-4FCB-A055-ED759BE63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d3218-ce8c-46c3-a620-a14f349ff948"/>
    <ds:schemaRef ds:uri="4998e612-efaf-4798-b1ba-14afa521e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65F126-9CBE-447C-8477-0130761CA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3d3218-ce8c-46c3-a620-a14f349ff948"/>
    <ds:schemaRef ds:uri="4998e612-efaf-4798-b1ba-14afa521e4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Arvo 2021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Kallio Tarja O</dc:creator>
  <cp:lastModifiedBy>Seppälä Laura</cp:lastModifiedBy>
  <cp:lastPrinted>2017-04-26T10:52:41Z</cp:lastPrinted>
  <dcterms:created xsi:type="dcterms:W3CDTF">2017-04-04T10:08:09Z</dcterms:created>
  <dcterms:modified xsi:type="dcterms:W3CDTF">2024-02-07T13:37:56Z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0x01010023800E7BEF008C48B5CCC8EE24A8B38A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2024-02-07T13:35:14Z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7cbe7314-9eec-453e-aa25-b39667b2f68f</vt:lpwstr>
  </property>
  <property fmtid="{D5CDD505-2E9C-101B-9397-08002B2CF9AE}" pid="8" name="MSIP_Label_defa4170-0d19-0005-0004-bc88714345d2_ActionId">
    <vt:lpwstr>151b0158-46c7-4f8b-b6aa-20373dbf4c36</vt:lpwstr>
  </property>
  <property fmtid="{D5CDD505-2E9C-101B-9397-08002B2CF9AE}" pid="9" name="MSIP_Label_defa4170-0d19-0005-0004-bc88714345d2_ContentBits">
    <vt:lpwstr>0</vt:lpwstr>
  </property>
</Properties>
</file>