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4F7A6E3-7C98-4EC5-9521-12166F008B69}" xr6:coauthVersionLast="47" xr6:coauthVersionMax="47" xr10:uidLastSave="{00000000-0000-0000-0000-000000000000}"/>
  <bookViews>
    <workbookView xWindow="1125" yWindow="1125" windowWidth="21600" windowHeight="11385" xr2:uid="{4032FFF9-7E60-4BF6-A957-25D6BAF8F05A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0" i="1" l="1"/>
  <c r="Y121" i="1"/>
  <c r="Y122" i="1"/>
  <c r="Y123" i="1"/>
  <c r="Y124" i="1"/>
  <c r="AC124" i="1" s="1"/>
  <c r="Y119" i="1"/>
  <c r="Z74" i="1"/>
  <c r="Y101" i="1" l="1"/>
  <c r="Y102" i="1"/>
  <c r="Y103" i="1"/>
  <c r="Y100" i="1"/>
  <c r="Y97" i="1"/>
  <c r="Y74" i="1"/>
  <c r="Y77" i="1"/>
  <c r="Y78" i="1"/>
  <c r="Y81" i="1"/>
  <c r="Y82" i="1"/>
  <c r="Y87" i="1"/>
  <c r="Y89" i="1"/>
  <c r="Y91" i="1"/>
  <c r="Y56" i="1"/>
  <c r="Y57" i="1"/>
  <c r="Y59" i="1"/>
  <c r="Y38" i="1"/>
  <c r="Y39" i="1"/>
  <c r="Y45" i="1"/>
  <c r="Y50" i="1"/>
  <c r="Y36" i="1"/>
  <c r="Y25" i="1"/>
  <c r="Y23" i="1"/>
  <c r="Y16" i="1"/>
  <c r="Y18" i="1"/>
  <c r="AB118" i="1"/>
  <c r="AB109" i="1"/>
  <c r="AB107" i="1"/>
  <c r="AB108" i="1"/>
  <c r="AB96" i="1"/>
  <c r="AB74" i="1"/>
  <c r="AB80" i="1"/>
  <c r="AB81" i="1"/>
  <c r="AB83" i="1"/>
  <c r="AB69" i="1"/>
  <c r="AB68" i="1"/>
  <c r="AB65" i="1"/>
  <c r="AB45" i="1"/>
  <c r="AB47" i="1"/>
  <c r="AB28" i="1"/>
  <c r="AB29" i="1"/>
  <c r="Z10" i="1"/>
  <c r="AB10" i="1" s="1"/>
  <c r="Z141" i="1"/>
  <c r="Z140" i="1"/>
  <c r="Z139" i="1"/>
  <c r="Y140" i="1"/>
  <c r="Y141" i="1"/>
  <c r="Y139" i="1"/>
  <c r="AC139" i="1"/>
  <c r="AA138" i="1"/>
  <c r="Z138" i="1"/>
  <c r="Y13" i="1"/>
  <c r="Z13" i="1"/>
  <c r="AB13" i="1" s="1"/>
  <c r="Y14" i="1"/>
  <c r="Z14" i="1"/>
  <c r="AB14" i="1" s="1"/>
  <c r="Z15" i="1"/>
  <c r="Y15" i="1" s="1"/>
  <c r="Z16" i="1"/>
  <c r="AB16" i="1" s="1"/>
  <c r="Z20" i="1"/>
  <c r="Y20" i="1" s="1"/>
  <c r="Y21" i="1"/>
  <c r="Z21" i="1"/>
  <c r="AB21" i="1" s="1"/>
  <c r="Z19" i="1"/>
  <c r="Y19" i="1" s="1"/>
  <c r="Z135" i="1"/>
  <c r="AB135" i="1" s="1"/>
  <c r="Z134" i="1"/>
  <c r="AB134" i="1" s="1"/>
  <c r="Z133" i="1"/>
  <c r="AB133" i="1" s="1"/>
  <c r="Z132" i="1"/>
  <c r="AB132" i="1" s="1"/>
  <c r="Z131" i="1"/>
  <c r="AB131" i="1" s="1"/>
  <c r="Z130" i="1"/>
  <c r="Y130" i="1" s="1"/>
  <c r="Z123" i="1"/>
  <c r="AB123" i="1" s="1"/>
  <c r="Z122" i="1"/>
  <c r="AB122" i="1" s="1"/>
  <c r="Z121" i="1"/>
  <c r="AB121" i="1" s="1"/>
  <c r="Z120" i="1"/>
  <c r="AB120" i="1" s="1"/>
  <c r="Z119" i="1"/>
  <c r="AB119" i="1" s="1"/>
  <c r="Z118" i="1"/>
  <c r="Y118" i="1" s="1"/>
  <c r="Z117" i="1"/>
  <c r="AC117" i="1" s="1"/>
  <c r="Y117" i="1"/>
  <c r="Z116" i="1"/>
  <c r="AB116" i="1" s="1"/>
  <c r="Y116" i="1"/>
  <c r="Z115" i="1"/>
  <c r="AB115" i="1" s="1"/>
  <c r="Z114" i="1"/>
  <c r="AB114" i="1" s="1"/>
  <c r="Z113" i="1"/>
  <c r="AC113" i="1" s="1"/>
  <c r="Y113" i="1"/>
  <c r="Z112" i="1"/>
  <c r="AB112" i="1" s="1"/>
  <c r="Y112" i="1"/>
  <c r="Z111" i="1"/>
  <c r="AB111" i="1" s="1"/>
  <c r="Z110" i="1"/>
  <c r="AB110" i="1" s="1"/>
  <c r="Z109" i="1"/>
  <c r="Y109" i="1" s="1"/>
  <c r="Z108" i="1"/>
  <c r="Y108" i="1" s="1"/>
  <c r="Z107" i="1"/>
  <c r="Y107" i="1" s="1"/>
  <c r="Z106" i="1"/>
  <c r="Y106" i="1" s="1"/>
  <c r="Z105" i="1"/>
  <c r="Y105" i="1" s="1"/>
  <c r="Z104" i="1"/>
  <c r="AB104" i="1" s="1"/>
  <c r="Z103" i="1"/>
  <c r="AB103" i="1" s="1"/>
  <c r="Z102" i="1"/>
  <c r="AB102" i="1" s="1"/>
  <c r="Z101" i="1"/>
  <c r="AB101" i="1" s="1"/>
  <c r="Z100" i="1"/>
  <c r="AB100" i="1" s="1"/>
  <c r="Z99" i="1"/>
  <c r="AC99" i="1" s="1"/>
  <c r="Y99" i="1"/>
  <c r="Z98" i="1"/>
  <c r="AB98" i="1" s="1"/>
  <c r="Y98" i="1"/>
  <c r="Z97" i="1"/>
  <c r="AB97" i="1" s="1"/>
  <c r="Z96" i="1"/>
  <c r="Y96" i="1" s="1"/>
  <c r="Z95" i="1"/>
  <c r="AB95" i="1" s="1"/>
  <c r="Z94" i="1"/>
  <c r="AB94" i="1" s="1"/>
  <c r="Y94" i="1"/>
  <c r="Z93" i="1"/>
  <c r="AC93" i="1" s="1"/>
  <c r="Y93" i="1"/>
  <c r="Z92" i="1"/>
  <c r="AB92" i="1" s="1"/>
  <c r="Y92" i="1"/>
  <c r="Z91" i="1"/>
  <c r="AB91" i="1" s="1"/>
  <c r="Z90" i="1"/>
  <c r="Y90" i="1" s="1"/>
  <c r="Z89" i="1"/>
  <c r="AB89" i="1" s="1"/>
  <c r="Z88" i="1"/>
  <c r="Y88" i="1" s="1"/>
  <c r="Z87" i="1"/>
  <c r="AB87" i="1" s="1"/>
  <c r="Z86" i="1"/>
  <c r="AB86" i="1" s="1"/>
  <c r="Z85" i="1"/>
  <c r="AB85" i="1" s="1"/>
  <c r="Z84" i="1"/>
  <c r="AB84" i="1" s="1"/>
  <c r="Z83" i="1"/>
  <c r="Y83" i="1" s="1"/>
  <c r="Z82" i="1"/>
  <c r="AB82" i="1" s="1"/>
  <c r="Z81" i="1"/>
  <c r="Z80" i="1"/>
  <c r="Y80" i="1" s="1"/>
  <c r="Z79" i="1"/>
  <c r="Y79" i="1" s="1"/>
  <c r="Z78" i="1"/>
  <c r="AB78" i="1" s="1"/>
  <c r="Z77" i="1"/>
  <c r="AB77" i="1" s="1"/>
  <c r="Z76" i="1"/>
  <c r="Y76" i="1" s="1"/>
  <c r="Z75" i="1"/>
  <c r="Y75" i="1" s="1"/>
  <c r="Z73" i="1"/>
  <c r="Y73" i="1" s="1"/>
  <c r="Z72" i="1"/>
  <c r="AB72" i="1" s="1"/>
  <c r="Y72" i="1"/>
  <c r="Z71" i="1"/>
  <c r="AC71" i="1" s="1"/>
  <c r="Y71" i="1"/>
  <c r="Z70" i="1"/>
  <c r="AB70" i="1" s="1"/>
  <c r="Z69" i="1"/>
  <c r="Y69" i="1" s="1"/>
  <c r="Z68" i="1"/>
  <c r="Y68" i="1" s="1"/>
  <c r="Z67" i="1"/>
  <c r="AC67" i="1" s="1"/>
  <c r="Y67" i="1"/>
  <c r="Z66" i="1"/>
  <c r="AB66" i="1" s="1"/>
  <c r="Y66" i="1"/>
  <c r="Z65" i="1"/>
  <c r="Y65" i="1" s="1"/>
  <c r="Z64" i="1"/>
  <c r="AB64" i="1" s="1"/>
  <c r="Z63" i="1"/>
  <c r="AB63" i="1" s="1"/>
  <c r="Z62" i="1"/>
  <c r="Y62" i="1" s="1"/>
  <c r="Z61" i="1"/>
  <c r="Y61" i="1" s="1"/>
  <c r="Z60" i="1"/>
  <c r="Y60" i="1" s="1"/>
  <c r="Z59" i="1"/>
  <c r="AB59" i="1" s="1"/>
  <c r="Z58" i="1"/>
  <c r="Y58" i="1" s="1"/>
  <c r="Z57" i="1"/>
  <c r="AB57" i="1" s="1"/>
  <c r="Z56" i="1"/>
  <c r="AB56" i="1" s="1"/>
  <c r="Z55" i="1"/>
  <c r="AB55" i="1" s="1"/>
  <c r="Z54" i="1"/>
  <c r="AB54" i="1" s="1"/>
  <c r="Z53" i="1"/>
  <c r="AB53" i="1" s="1"/>
  <c r="Z52" i="1"/>
  <c r="AB52" i="1" s="1"/>
  <c r="Y52" i="1"/>
  <c r="Z51" i="1"/>
  <c r="AC51" i="1" s="1"/>
  <c r="Y51" i="1"/>
  <c r="Z50" i="1"/>
  <c r="AB50" i="1" s="1"/>
  <c r="Z49" i="1"/>
  <c r="AB49" i="1" s="1"/>
  <c r="Z48" i="1"/>
  <c r="AB48" i="1" s="1"/>
  <c r="Z47" i="1"/>
  <c r="Y47" i="1" s="1"/>
  <c r="Z46" i="1"/>
  <c r="AB46" i="1" s="1"/>
  <c r="Z45" i="1"/>
  <c r="Z44" i="1"/>
  <c r="Y44" i="1" s="1"/>
  <c r="Z43" i="1"/>
  <c r="Y43" i="1" s="1"/>
  <c r="Z42" i="1"/>
  <c r="Y42" i="1" s="1"/>
  <c r="Z41" i="1"/>
  <c r="Y41" i="1" s="1"/>
  <c r="Z40" i="1"/>
  <c r="Y40" i="1" s="1"/>
  <c r="Z39" i="1"/>
  <c r="AB39" i="1" s="1"/>
  <c r="Z38" i="1"/>
  <c r="AB38" i="1" s="1"/>
  <c r="Z37" i="1"/>
  <c r="AB37" i="1" s="1"/>
  <c r="Z36" i="1"/>
  <c r="AB36" i="1" s="1"/>
  <c r="Z35" i="1"/>
  <c r="AC35" i="1" s="1"/>
  <c r="Y35" i="1"/>
  <c r="Z34" i="1"/>
  <c r="AB34" i="1" s="1"/>
  <c r="Y34" i="1"/>
  <c r="Z33" i="1"/>
  <c r="AB33" i="1" s="1"/>
  <c r="Z32" i="1"/>
  <c r="AB32" i="1" s="1"/>
  <c r="Z31" i="1"/>
  <c r="AB31" i="1" s="1"/>
  <c r="Z30" i="1"/>
  <c r="AB30" i="1" s="1"/>
  <c r="Z29" i="1"/>
  <c r="Y29" i="1" s="1"/>
  <c r="Z28" i="1"/>
  <c r="Y28" i="1" s="1"/>
  <c r="Z27" i="1"/>
  <c r="Y27" i="1" s="1"/>
  <c r="Z26" i="1"/>
  <c r="Y26" i="1" s="1"/>
  <c r="Z25" i="1"/>
  <c r="AB25" i="1" s="1"/>
  <c r="Z24" i="1"/>
  <c r="Y24" i="1" s="1"/>
  <c r="Z23" i="1"/>
  <c r="AB23" i="1" s="1"/>
  <c r="Z22" i="1"/>
  <c r="AB22" i="1" s="1"/>
  <c r="Y22" i="1"/>
  <c r="Z18" i="1"/>
  <c r="AB18" i="1" s="1"/>
  <c r="Z17" i="1"/>
  <c r="Y17" i="1" s="1"/>
  <c r="Z12" i="1"/>
  <c r="AB12" i="1" s="1"/>
  <c r="Y12" i="1"/>
  <c r="Z11" i="1"/>
  <c r="Y11" i="1" s="1"/>
  <c r="Y104" i="1" l="1"/>
  <c r="AB20" i="1"/>
  <c r="AB27" i="1"/>
  <c r="AB43" i="1"/>
  <c r="AB61" i="1"/>
  <c r="AB79" i="1"/>
  <c r="AB106" i="1"/>
  <c r="Y33" i="1"/>
  <c r="Y49" i="1"/>
  <c r="Y37" i="1"/>
  <c r="Y55" i="1"/>
  <c r="AC55" i="1" s="1"/>
  <c r="Y85" i="1"/>
  <c r="AC85" i="1" s="1"/>
  <c r="Y95" i="1"/>
  <c r="AB62" i="1"/>
  <c r="AB73" i="1"/>
  <c r="Y86" i="1"/>
  <c r="AB19" i="1"/>
  <c r="AB26" i="1"/>
  <c r="AB42" i="1"/>
  <c r="AB60" i="1"/>
  <c r="AB90" i="1"/>
  <c r="AB105" i="1"/>
  <c r="Y32" i="1"/>
  <c r="Y48" i="1"/>
  <c r="AC48" i="1" s="1"/>
  <c r="Y53" i="1"/>
  <c r="Y54" i="1"/>
  <c r="Y84" i="1"/>
  <c r="AB41" i="1"/>
  <c r="Y31" i="1"/>
  <c r="Y10" i="1"/>
  <c r="AC10" i="1" s="1"/>
  <c r="AB17" i="1"/>
  <c r="AB24" i="1"/>
  <c r="AB40" i="1"/>
  <c r="AB58" i="1"/>
  <c r="AB88" i="1"/>
  <c r="AB76" i="1"/>
  <c r="Y30" i="1"/>
  <c r="Y46" i="1"/>
  <c r="Y64" i="1"/>
  <c r="Y70" i="1"/>
  <c r="Y114" i="1"/>
  <c r="AB75" i="1"/>
  <c r="Y63" i="1"/>
  <c r="Y111" i="1"/>
  <c r="Y115" i="1"/>
  <c r="AB15" i="1"/>
  <c r="AB44" i="1"/>
  <c r="Y110" i="1"/>
  <c r="AC110" i="1" s="1"/>
  <c r="AC61" i="1"/>
  <c r="AC21" i="1"/>
  <c r="AC103" i="1"/>
  <c r="AC29" i="1"/>
  <c r="AC138" i="1"/>
  <c r="AC140" i="1"/>
  <c r="AC141" i="1"/>
  <c r="AC13" i="1"/>
  <c r="AC66" i="1"/>
  <c r="AC15" i="1"/>
  <c r="AC52" i="1"/>
  <c r="AC121" i="1"/>
  <c r="AC101" i="1"/>
  <c r="AC41" i="1"/>
  <c r="AB67" i="1"/>
  <c r="AC115" i="1"/>
  <c r="AC53" i="1"/>
  <c r="AC77" i="1"/>
  <c r="AC105" i="1"/>
  <c r="AC57" i="1"/>
  <c r="AC81" i="1"/>
  <c r="AC130" i="1"/>
  <c r="AC45" i="1"/>
  <c r="AC49" i="1"/>
  <c r="Y132" i="1"/>
  <c r="AC132" i="1" s="1"/>
  <c r="AC27" i="1"/>
  <c r="AC59" i="1"/>
  <c r="AC83" i="1"/>
  <c r="AB93" i="1"/>
  <c r="AC98" i="1"/>
  <c r="AC47" i="1"/>
  <c r="AC69" i="1"/>
  <c r="AB113" i="1"/>
  <c r="AC11" i="1"/>
  <c r="AC33" i="1"/>
  <c r="AB99" i="1"/>
  <c r="AC12" i="1"/>
  <c r="AC22" i="1"/>
  <c r="AC79" i="1"/>
  <c r="AC94" i="1"/>
  <c r="AB117" i="1"/>
  <c r="AC123" i="1"/>
  <c r="AC23" i="1"/>
  <c r="AC25" i="1"/>
  <c r="AC37" i="1"/>
  <c r="AC63" i="1"/>
  <c r="AC65" i="1"/>
  <c r="AB71" i="1"/>
  <c r="AC73" i="1"/>
  <c r="AC87" i="1"/>
  <c r="AC89" i="1"/>
  <c r="AC92" i="1"/>
  <c r="AC95" i="1"/>
  <c r="AC97" i="1"/>
  <c r="AC107" i="1"/>
  <c r="AC109" i="1"/>
  <c r="AC112" i="1"/>
  <c r="AC17" i="1"/>
  <c r="AC43" i="1"/>
  <c r="AC34" i="1"/>
  <c r="AB35" i="1"/>
  <c r="AC39" i="1"/>
  <c r="AB51" i="1"/>
  <c r="AC75" i="1"/>
  <c r="AC91" i="1"/>
  <c r="AC111" i="1"/>
  <c r="AC119" i="1"/>
  <c r="AC31" i="1"/>
  <c r="AB11" i="1"/>
  <c r="AB130" i="1"/>
  <c r="Y134" i="1"/>
  <c r="AC134" i="1" s="1"/>
  <c r="AC14" i="1"/>
  <c r="AC72" i="1"/>
  <c r="AC116" i="1"/>
  <c r="AC16" i="1"/>
  <c r="AC18" i="1"/>
  <c r="AC24" i="1"/>
  <c r="AC26" i="1"/>
  <c r="AC28" i="1"/>
  <c r="AC30" i="1"/>
  <c r="AC32" i="1"/>
  <c r="AC36" i="1"/>
  <c r="AC38" i="1"/>
  <c r="AC40" i="1"/>
  <c r="AC42" i="1"/>
  <c r="AC44" i="1"/>
  <c r="AC46" i="1"/>
  <c r="AC50" i="1"/>
  <c r="AC54" i="1"/>
  <c r="AC56" i="1"/>
  <c r="AC58" i="1"/>
  <c r="AC60" i="1"/>
  <c r="AC62" i="1"/>
  <c r="AC64" i="1"/>
  <c r="AC68" i="1"/>
  <c r="AC70" i="1"/>
  <c r="AC74" i="1"/>
  <c r="AC76" i="1"/>
  <c r="AC78" i="1"/>
  <c r="AC80" i="1"/>
  <c r="AC82" i="1"/>
  <c r="AC84" i="1"/>
  <c r="AC86" i="1"/>
  <c r="AC88" i="1"/>
  <c r="AC90" i="1"/>
  <c r="AC96" i="1"/>
  <c r="AC100" i="1"/>
  <c r="AC102" i="1"/>
  <c r="AC104" i="1"/>
  <c r="AC106" i="1"/>
  <c r="AC108" i="1"/>
  <c r="AC114" i="1"/>
  <c r="AC118" i="1"/>
  <c r="AC120" i="1"/>
  <c r="AC122" i="1"/>
  <c r="Y131" i="1"/>
  <c r="AC131" i="1" s="1"/>
  <c r="Y133" i="1"/>
  <c r="AC133" i="1" s="1"/>
  <c r="Y135" i="1"/>
  <c r="AC135" i="1" s="1"/>
</calcChain>
</file>

<file path=xl/sharedStrings.xml><?xml version="1.0" encoding="utf-8"?>
<sst xmlns="http://schemas.openxmlformats.org/spreadsheetml/2006/main" count="330" uniqueCount="235">
  <si>
    <t>!!!: toimenpiteen maksimihinta ylittyy</t>
  </si>
  <si>
    <t xml:space="preserve">a) Toimenpiteiden keskinäiset suhteet perustuvat Suomen Hammaslääkäriliiton kertoimiin </t>
  </si>
  <si>
    <t>c) Toimenpidekohtaiset palse arvot</t>
  </si>
  <si>
    <t>d) Tutkimus- ja hoitopalvelusetelin sekä lohkeamasetelin arvo</t>
  </si>
  <si>
    <t>Palvelusetelin arvo</t>
  </si>
  <si>
    <t>¯</t>
  </si>
  <si>
    <t/>
  </si>
  <si>
    <t>SFA10=</t>
  </si>
  <si>
    <t>Koodi</t>
  </si>
  <si>
    <r>
      <t xml:space="preserve"> </t>
    </r>
    <r>
      <rPr>
        <b/>
        <sz val="8"/>
        <color rgb="FFFF0000"/>
        <rFont val="Arial"/>
        <family val="2"/>
      </rPr>
      <t xml:space="preserve">Kokeile yllä olevaan keltaiseen soluun OMAA sfa10 arvoasi! </t>
    </r>
  </si>
  <si>
    <t xml:space="preserve"> Tmp arvo, kun sfa10 =23 euroa </t>
  </si>
  <si>
    <t>Potilan omavastuuosuus</t>
  </si>
  <si>
    <t xml:space="preserve">TUTHO </t>
  </si>
  <si>
    <t>Tutkimus- ja hoitoseteli</t>
  </si>
  <si>
    <t>LOHK</t>
  </si>
  <si>
    <t>Lohkeamaseteli</t>
  </si>
  <si>
    <t>Ehkäisevä hammashoito (SC)</t>
  </si>
  <si>
    <t>SCA01</t>
  </si>
  <si>
    <t>Ehkäisevä suun terveydenhoito, suppea</t>
  </si>
  <si>
    <t>SCA02</t>
  </si>
  <si>
    <t>Ehkäisevä suun terveydenhoito</t>
  </si>
  <si>
    <t>SCG01</t>
  </si>
  <si>
    <t>Resiini-infiltraatio, vapaa pinta</t>
  </si>
  <si>
    <t>SCG02</t>
  </si>
  <si>
    <t>Resiini-infiltraatio, hampaan välipinta</t>
  </si>
  <si>
    <t>SCG03</t>
  </si>
  <si>
    <t>Muu hammaspinnan käsittely</t>
  </si>
  <si>
    <t>SCG04</t>
  </si>
  <si>
    <t>Muu hammaspinnan käsittely, laaja</t>
  </si>
  <si>
    <t>Kiinnityskudossairauksienhoito (SD)</t>
  </si>
  <si>
    <t>SDA01</t>
  </si>
  <si>
    <t>Parodontologinen hoito, erittäin suppea</t>
  </si>
  <si>
    <t>SDA02</t>
  </si>
  <si>
    <t>*Parodontologinen hoito, suppea</t>
  </si>
  <si>
    <t>SDA03</t>
  </si>
  <si>
    <t>Parodontologinen hoito</t>
  </si>
  <si>
    <t>SDA04</t>
  </si>
  <si>
    <t>Parodontologinen hoito, pitkäkestoinen</t>
  </si>
  <si>
    <t>SDA05</t>
  </si>
  <si>
    <t>Parodontologinen hoito, erittäin pitkäkestoinen</t>
  </si>
  <si>
    <t>SDC10</t>
  </si>
  <si>
    <t>Parodontolginen kiskotus, suppea</t>
  </si>
  <si>
    <t>SDC20</t>
  </si>
  <si>
    <t>Parodontolginen kiskotus, laaja</t>
  </si>
  <si>
    <t>SDC30</t>
  </si>
  <si>
    <t>Parodontologinen vahvistettu kiskotus, suppea</t>
  </si>
  <si>
    <t>SDC40</t>
  </si>
  <si>
    <t>Parodontologinen vahvistettu kiskotus, laaja</t>
  </si>
  <si>
    <t>SDC50</t>
  </si>
  <si>
    <t>Parodontologinen vahvistettu kiskotus, erittäin laaja</t>
  </si>
  <si>
    <t>SDD01</t>
  </si>
  <si>
    <t>Parodontologinen purennan hoito, suppea</t>
  </si>
  <si>
    <t>Paikkaushoito (SF)</t>
  </si>
  <si>
    <t>SFA00</t>
  </si>
  <si>
    <t>Pieni täyte</t>
  </si>
  <si>
    <t>SFA10</t>
  </si>
  <si>
    <t>Yhden pinnan täyte</t>
  </si>
  <si>
    <t>SFA20</t>
  </si>
  <si>
    <t>Kahden pinnan täyte</t>
  </si>
  <si>
    <t>SFA30</t>
  </si>
  <si>
    <t>Kolmen tai useamman pinnan täyte</t>
  </si>
  <si>
    <t>§</t>
  </si>
  <si>
    <t>SFA40</t>
  </si>
  <si>
    <t>*Hammasterä tai hammaskruunu</t>
  </si>
  <si>
    <t>SFB10</t>
  </si>
  <si>
    <t>Suun ulkopuolella valmistettu yhden pinnan täyte</t>
  </si>
  <si>
    <t>SFB20</t>
  </si>
  <si>
    <t>Suun ulkopuolella valmistettu kahden pinnan täyte</t>
  </si>
  <si>
    <t>SFB30</t>
  </si>
  <si>
    <t>Suun ulkopuolella valmistettu kolmen pinnan täyte</t>
  </si>
  <si>
    <t>SFC00</t>
  </si>
  <si>
    <t>Alustäytepilari</t>
  </si>
  <si>
    <t>SFC01</t>
  </si>
  <si>
    <t>Paikkaushoidon tukitoimenpide</t>
  </si>
  <si>
    <t>SFC92</t>
  </si>
  <si>
    <t>Muu vaativa paikkaushoidon tukitoimenpide</t>
  </si>
  <si>
    <t>SFD10</t>
  </si>
  <si>
    <t>Vaiheittainen karieksen poisto, yksi hammaspinta</t>
  </si>
  <si>
    <t>SFD11</t>
  </si>
  <si>
    <t>Vaiheittainen karieksen poisto, vähintään kaksi hammaspintaa</t>
  </si>
  <si>
    <t>SFE01</t>
  </si>
  <si>
    <t>Kariessaneeraus 3-6 hammasta</t>
  </si>
  <si>
    <t>SFE02</t>
  </si>
  <si>
    <t>Kariessaneeraus laaja vähintään 7 hammasta</t>
  </si>
  <si>
    <t>Juurenhoito (SG)</t>
  </si>
  <si>
    <t>SGA01</t>
  </si>
  <si>
    <t>Hampaan ensiapuluonteinen avaus</t>
  </si>
  <si>
    <t>SGA02</t>
  </si>
  <si>
    <t>*Hampaan juurikanavien avaus ja laajennus</t>
  </si>
  <si>
    <t>SGA03</t>
  </si>
  <si>
    <t>*Hampaan juurikanavien avaus ja laajennus, vaativa</t>
  </si>
  <si>
    <t>SGA04</t>
  </si>
  <si>
    <t>*Hampaan juurikanavien avaus ja laajennus, erittäin vaativa</t>
  </si>
  <si>
    <t>SGA05</t>
  </si>
  <si>
    <t>*Hampaan juurikanavien  avaus ja laajennus, erittäin vaativa ja pitkäkestoinen</t>
  </si>
  <si>
    <t>SGB10</t>
  </si>
  <si>
    <t>*Hampaan juurentäyttö, 1-juurikanavainen hammas</t>
  </si>
  <si>
    <t>SGB20</t>
  </si>
  <si>
    <t>*Hampaan juurentäyttö, 2-juurikanavainen hammas</t>
  </si>
  <si>
    <t>SGB30</t>
  </si>
  <si>
    <t>*Muu vaativa juurentäyttö</t>
  </si>
  <si>
    <t>SGC00</t>
  </si>
  <si>
    <t>Juurikanavien lääkehoito</t>
  </si>
  <si>
    <t>SGC15</t>
  </si>
  <si>
    <t>Hammasytimen (pulpan) kattaminen</t>
  </si>
  <si>
    <t>SGC20</t>
  </si>
  <si>
    <t>Hampaan juurikanavaperforaation tai sisäisen resorption korjaus juurikanavan kautta</t>
  </si>
  <si>
    <t>SGC30</t>
  </si>
  <si>
    <t>Hampaan juurikanavaperforaation tai sisäisen resorption korjaus juurikanavan kautta, vaativa</t>
  </si>
  <si>
    <t>SGC40</t>
  </si>
  <si>
    <t>Hammaskruunun restaurointi juurenhoitoa varten tai muu vastaava juurenhoidon tukitoimenpide</t>
  </si>
  <si>
    <t>Purentafysiologia (SH)</t>
  </si>
  <si>
    <t>SHA01</t>
  </si>
  <si>
    <t>Purentafysiologinen hoitokäynti, suppea</t>
  </si>
  <si>
    <t>SHA02</t>
  </si>
  <si>
    <t>Purentafysiologinen hoitokäynti</t>
  </si>
  <si>
    <t>SHB00</t>
  </si>
  <si>
    <t>Purentakiskon valmistus ja suuhun sovitus</t>
  </si>
  <si>
    <t>Hammasprotetiikka (SP)</t>
  </si>
  <si>
    <t>SPA02</t>
  </si>
  <si>
    <t>*Hampaiston muotoilu proteettista työtä varten</t>
  </si>
  <si>
    <t>SPB06</t>
  </si>
  <si>
    <t>Tilapäisen hammaskruunun valmistaminen vastaanotolla</t>
  </si>
  <si>
    <t>SPB05</t>
  </si>
  <si>
    <t>*Tilapäinen hammassilta, yksittäinen siltayksikkö</t>
  </si>
  <si>
    <t>SPB07</t>
  </si>
  <si>
    <t>Tilapäinen hammasosaproteesi</t>
  </si>
  <si>
    <t>SPC01</t>
  </si>
  <si>
    <t>Tavallinen hammaskruunu</t>
  </si>
  <si>
    <t>SPC05</t>
  </si>
  <si>
    <t>Muu vaativa hammaskruunu</t>
  </si>
  <si>
    <t>SPC31</t>
  </si>
  <si>
    <t>Pintakiinnitteinen hammassilta</t>
  </si>
  <si>
    <t>SPC36</t>
  </si>
  <si>
    <t>Vastaanotolla valmistettu kuitulujitteinen hammassilta</t>
  </si>
  <si>
    <t>SPC06</t>
  </si>
  <si>
    <t>Sillan 1. tai 2. välihammas</t>
  </si>
  <si>
    <t>SPC07</t>
  </si>
  <si>
    <t>Nastapilari</t>
  </si>
  <si>
    <t>SPD01</t>
  </si>
  <si>
    <t>Vaativa ja tavallinen limakalvokantoinen hammaskokoproteesi</t>
  </si>
  <si>
    <t>SPE02</t>
  </si>
  <si>
    <t>Vaativa ja tavallinen metallirunkoinen osaproteesi</t>
  </si>
  <si>
    <t>SPE01</t>
  </si>
  <si>
    <t>Muu hampaiston osaproteesi</t>
  </si>
  <si>
    <t>SPF00</t>
  </si>
  <si>
    <t>Hammasproteesin korjaus</t>
  </si>
  <si>
    <t>SPF12</t>
  </si>
  <si>
    <t>Hammasproteesin korjaus, suuhun sovitus</t>
  </si>
  <si>
    <t>SPF13</t>
  </si>
  <si>
    <t>Hammasproteesin pohjaus, suuhun sovitus</t>
  </si>
  <si>
    <t>SPF41</t>
  </si>
  <si>
    <t>Hammaskruunun tai pienen sillan irrottaminen ja uudelleen sementointi</t>
  </si>
  <si>
    <t>SPF42</t>
  </si>
  <si>
    <t>Hammassillan irrottaminen, korjaus ja uudelleen sementointi</t>
  </si>
  <si>
    <t>SPF61</t>
  </si>
  <si>
    <t>Fasadin korjaus</t>
  </si>
  <si>
    <t>Muut suun ja hamhoidon tmpt (SX)</t>
  </si>
  <si>
    <t>SXA10</t>
  </si>
  <si>
    <t>Suun alueen limakalvonäytteen otto</t>
  </si>
  <si>
    <t>SXB00</t>
  </si>
  <si>
    <t>Suun alueen limakalvo-ompeleiden poisto</t>
  </si>
  <si>
    <t>SXC05</t>
  </si>
  <si>
    <t>Suun ja hampaiston muu toimenpide</t>
  </si>
  <si>
    <t>Hampaiston toimenpiteet (EB)</t>
  </si>
  <si>
    <t>EB1AA</t>
  </si>
  <si>
    <t>Hammasröntgen</t>
  </si>
  <si>
    <t>EB1CA</t>
  </si>
  <si>
    <t>Hammasröntgen, lisäkuva</t>
  </si>
  <si>
    <t>EB1HA</t>
  </si>
  <si>
    <t>Hampaiston ja leuan panoraamatomografia tai muu yksinkertainen rakokuvaus</t>
  </si>
  <si>
    <t>EB1SA</t>
  </si>
  <si>
    <t>Hammasröntgen, Bite-Wing-kuva hampaiston sivualueelta</t>
  </si>
  <si>
    <t>EBA00</t>
  </si>
  <si>
    <t>*Hampaan poisto</t>
  </si>
  <si>
    <t>EBA05</t>
  </si>
  <si>
    <t>Vaativa hampaan poisto ilman leikkausta</t>
  </si>
  <si>
    <t>EBA10</t>
  </si>
  <si>
    <t>Hampaan poistoleikkaus</t>
  </si>
  <si>
    <t>EBA15</t>
  </si>
  <si>
    <t>*Hampaiston saneeraus</t>
  </si>
  <si>
    <t>EBA20</t>
  </si>
  <si>
    <t>Hampaan poisto osittain, hemisektio</t>
  </si>
  <si>
    <t>EBA30</t>
  </si>
  <si>
    <t>Hampaan juuren poisto</t>
  </si>
  <si>
    <t>EBA40</t>
  </si>
  <si>
    <t>Hampaan juurenpään poisto</t>
  </si>
  <si>
    <t>EBA45</t>
  </si>
  <si>
    <t>Monijuurisen hampaan juurenpään poisto</t>
  </si>
  <si>
    <t>Ikenien ja hammasharjanteen tm (EC)</t>
  </si>
  <si>
    <t>ECA10</t>
  </si>
  <si>
    <t>Ikenen märkäpesäkkeen aukaisu</t>
  </si>
  <si>
    <t>ECA60</t>
  </si>
  <si>
    <t>Vierasesineen poisto ikenestä tai hammasharjanteesta</t>
  </si>
  <si>
    <t>Monialue (W)</t>
  </si>
  <si>
    <t>WX003</t>
  </si>
  <si>
    <t>*Sedaatio tai kivunlievitys ilman anestesiaa</t>
  </si>
  <si>
    <t>WX002</t>
  </si>
  <si>
    <t>WX110</t>
  </si>
  <si>
    <t>Infiltraatiopuudutus</t>
  </si>
  <si>
    <t>WX290</t>
  </si>
  <si>
    <t>Muu johtopuudutus</t>
  </si>
  <si>
    <t>WX105</t>
  </si>
  <si>
    <t>Pintapuudutus iholle tai limakalvolle</t>
  </si>
  <si>
    <t>WZA00</t>
  </si>
  <si>
    <t>Suppea todistus</t>
  </si>
  <si>
    <t>WZA90</t>
  </si>
  <si>
    <t>*Muu lääkärin tai hammaslääkärin todistus</t>
  </si>
  <si>
    <t>WZB00</t>
  </si>
  <si>
    <t>*Puhelimitse annettu hoito-ohje ja mahdollinen resepti</t>
  </si>
  <si>
    <t>Valokuvaus (E,Q)</t>
  </si>
  <si>
    <t xml:space="preserve">   EB1S1    Hampaiden valokuvaus</t>
  </si>
  <si>
    <t xml:space="preserve">   EJ1S1     Kielen valokuvaus</t>
  </si>
  <si>
    <t xml:space="preserve">   EJ2S1     Suun limakalvojen valokuvaus</t>
  </si>
  <si>
    <t xml:space="preserve">   QA1S1    Pään alueen valokuvaus</t>
  </si>
  <si>
    <t xml:space="preserve">   QA7S1    Leuan tai huulen ihon valokuvaus</t>
  </si>
  <si>
    <t xml:space="preserve">   QA9S1     Pään tai kaulan alueen ihon tai ihonalais- kudoksen tarkemmin määrittämätön valokuvaus</t>
  </si>
  <si>
    <t>Hoitovasteen arviointi (SAE)</t>
  </si>
  <si>
    <t>SAE01</t>
  </si>
  <si>
    <t>Hoitovasteen arviointi, suppea</t>
  </si>
  <si>
    <t>SAE02</t>
  </si>
  <si>
    <t>Hoitovasteen arviointi, perustaso</t>
  </si>
  <si>
    <t>SAE03</t>
  </si>
  <si>
    <t>Hoitovasteen arviointi, laaja</t>
  </si>
  <si>
    <t>PALVELUSETELIARVO 1.2.2024</t>
  </si>
  <si>
    <t>b) SFA10 arvo = 23 €</t>
  </si>
  <si>
    <r>
      <t>Omavastuu- katto      (</t>
    </r>
    <r>
      <rPr>
        <sz val="8"/>
        <rFont val="Arial"/>
        <family val="2"/>
      </rPr>
      <t>KELAn 2022 raportti)</t>
    </r>
  </si>
  <si>
    <t>Maksimi- hinta 1.2.2024</t>
  </si>
  <si>
    <t>SHL kerroin 2022/ (suunte-kerroin *)</t>
  </si>
  <si>
    <t>EB1S1</t>
  </si>
  <si>
    <t>EJ1S1</t>
  </si>
  <si>
    <t>EJ2S1</t>
  </si>
  <si>
    <t>QA1S1</t>
  </si>
  <si>
    <t>QA7S1</t>
  </si>
  <si>
    <t>QA9S1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</si>
</sst>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8"/>
      <name val="Arial"/>
      <family val="2"/>
    </font>
    <font>
      <sz val="12"/>
      <color rgb="FF00206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rgb="FF7030A0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10"/>
      <color rgb="FF002060"/>
      <name val="Arial"/>
      <family val="2"/>
    </font>
    <font>
      <sz val="11"/>
      <color theme="9" tint="-0.499984740745262"/>
      <name val="Calibri"/>
      <family val="2"/>
      <scheme val="minor"/>
    </font>
    <font>
      <b/>
      <sz val="11"/>
      <name val="Symbol"/>
      <family val="1"/>
      <charset val="2"/>
    </font>
    <font>
      <b/>
      <sz val="11"/>
      <color theme="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sz val="11"/>
      <name val="Arial"/>
      <family val="2"/>
    </font>
    <font>
      <sz val="10"/>
      <color theme="8"/>
      <name val="Arial"/>
      <family val="2"/>
    </font>
    <font>
      <sz val="10"/>
      <color theme="5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8"/>
      <color theme="7" tint="-0.499984740745262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</font>
    <font>
      <sz val="10"/>
      <color theme="9" tint="-0.499984740745262"/>
      <name val="Arial"/>
      <family val="2"/>
    </font>
    <font>
      <b/>
      <sz val="9"/>
      <color theme="0"/>
      <name val="Arial"/>
      <family val="2"/>
    </font>
    <font>
      <sz val="11"/>
      <color theme="2"/>
      <name val="Calibri"/>
      <family val="2"/>
      <scheme val="minor"/>
    </font>
    <font>
      <sz val="8"/>
      <color theme="2"/>
      <name val="Arial"/>
      <family val="2"/>
    </font>
    <font>
      <sz val="10"/>
      <color theme="2"/>
      <name val="Arial"/>
      <family val="2"/>
    </font>
    <font>
      <b/>
      <sz val="9"/>
      <color theme="2"/>
      <name val="Arial"/>
      <family val="2"/>
    </font>
    <font>
      <sz val="8"/>
      <color theme="7" tint="-0.499984740745262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8"/>
      <color rgb="FF002060"/>
      <name val="Arial"/>
      <family val="2"/>
    </font>
    <font>
      <u/>
      <sz val="8"/>
      <name val="Arial"/>
      <family val="2"/>
    </font>
    <font>
      <b/>
      <sz val="9"/>
      <color theme="7" tint="-0.499984740745262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sz val="10"/>
      <color rgb="FF7030A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9D4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2" fontId="6" fillId="0" borderId="0" xfId="0" applyNumberFormat="1" applyFont="1" applyAlignment="1">
      <alignment horizontal="left"/>
    </xf>
    <xf numFmtId="2" fontId="8" fillId="4" borderId="0" xfId="0" applyNumberFormat="1" applyFont="1" applyFill="1" applyAlignment="1">
      <alignment wrapText="1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2" fontId="6" fillId="4" borderId="0" xfId="0" applyNumberFormat="1" applyFont="1" applyFill="1" applyAlignment="1">
      <alignment horizontal="left" vertical="center"/>
    </xf>
    <xf numFmtId="1" fontId="10" fillId="4" borderId="0" xfId="0" applyNumberFormat="1" applyFont="1" applyFill="1" applyAlignment="1">
      <alignment horizontal="left" vertical="center"/>
    </xf>
    <xf numFmtId="2" fontId="5" fillId="4" borderId="0" xfId="0" applyNumberFormat="1" applyFont="1" applyFill="1" applyAlignment="1">
      <alignment wrapText="1"/>
    </xf>
    <xf numFmtId="0" fontId="11" fillId="0" borderId="0" xfId="0" applyFont="1" applyAlignment="1">
      <alignment horizontal="left" wrapText="1"/>
    </xf>
    <xf numFmtId="2" fontId="11" fillId="4" borderId="0" xfId="0" applyNumberFormat="1" applyFont="1" applyFill="1" applyAlignment="1">
      <alignment horizontal="left" wrapText="1"/>
    </xf>
    <xf numFmtId="0" fontId="13" fillId="4" borderId="0" xfId="0" applyFont="1" applyFill="1"/>
    <xf numFmtId="0" fontId="14" fillId="4" borderId="0" xfId="0" applyFont="1" applyFill="1"/>
    <xf numFmtId="2" fontId="13" fillId="4" borderId="0" xfId="0" applyNumberFormat="1" applyFont="1" applyFill="1"/>
    <xf numFmtId="1" fontId="15" fillId="4" borderId="0" xfId="0" applyNumberFormat="1" applyFont="1" applyFill="1" applyAlignment="1">
      <alignment horizontal="center"/>
    </xf>
    <xf numFmtId="0" fontId="16" fillId="0" borderId="0" xfId="0" applyFont="1" applyAlignment="1">
      <alignment wrapText="1"/>
    </xf>
    <xf numFmtId="0" fontId="16" fillId="4" borderId="0" xfId="0" applyFont="1" applyFill="1" applyAlignment="1">
      <alignment wrapText="1"/>
    </xf>
    <xf numFmtId="0" fontId="17" fillId="4" borderId="0" xfId="0" applyFont="1" applyFill="1"/>
    <xf numFmtId="0" fontId="18" fillId="4" borderId="0" xfId="0" applyFont="1" applyFill="1" applyAlignment="1">
      <alignment horizontal="left"/>
    </xf>
    <xf numFmtId="2" fontId="19" fillId="4" borderId="0" xfId="0" applyNumberFormat="1" applyFont="1" applyFill="1"/>
    <xf numFmtId="2" fontId="16" fillId="4" borderId="0" xfId="0" applyNumberFormat="1" applyFont="1" applyFill="1" applyAlignment="1">
      <alignment horizontal="center" wrapText="1"/>
    </xf>
    <xf numFmtId="0" fontId="20" fillId="4" borderId="0" xfId="0" applyFont="1" applyFill="1" applyAlignment="1">
      <alignment horizontal="left" wrapText="1" indent="2"/>
    </xf>
    <xf numFmtId="0" fontId="22" fillId="0" borderId="0" xfId="0" applyFont="1" applyAlignment="1">
      <alignment horizontal="left" vertical="top" wrapText="1"/>
    </xf>
    <xf numFmtId="0" fontId="23" fillId="4" borderId="0" xfId="0" applyFont="1" applyFill="1" applyAlignment="1">
      <alignment horizontal="center" vertical="top" wrapText="1"/>
    </xf>
    <xf numFmtId="0" fontId="24" fillId="4" borderId="0" xfId="0" applyFont="1" applyFill="1" applyAlignment="1">
      <alignment wrapText="1"/>
    </xf>
    <xf numFmtId="0" fontId="23" fillId="4" borderId="0" xfId="0" applyFont="1" applyFill="1" applyAlignment="1">
      <alignment vertical="top" wrapText="1"/>
    </xf>
    <xf numFmtId="0" fontId="22" fillId="4" borderId="0" xfId="0" applyFont="1" applyFill="1" applyAlignment="1">
      <alignment vertical="top" wrapText="1"/>
    </xf>
    <xf numFmtId="0" fontId="18" fillId="4" borderId="0" xfId="0" applyFont="1" applyFill="1"/>
    <xf numFmtId="2" fontId="25" fillId="5" borderId="3" xfId="0" applyNumberFormat="1" applyFont="1" applyFill="1" applyBorder="1" applyAlignment="1">
      <alignment horizontal="right"/>
    </xf>
    <xf numFmtId="0" fontId="26" fillId="5" borderId="4" xfId="0" applyFont="1" applyFill="1" applyBorder="1" applyAlignment="1">
      <alignment wrapText="1"/>
    </xf>
    <xf numFmtId="2" fontId="11" fillId="6" borderId="5" xfId="0" applyNumberFormat="1" applyFont="1" applyFill="1" applyBorder="1" applyAlignment="1">
      <alignment horizontal="center" wrapText="1"/>
    </xf>
    <xf numFmtId="1" fontId="27" fillId="5" borderId="6" xfId="0" applyNumberFormat="1" applyFont="1" applyFill="1" applyBorder="1" applyAlignment="1">
      <alignment horizontal="center" wrapText="1"/>
    </xf>
    <xf numFmtId="2" fontId="28" fillId="4" borderId="0" xfId="0" applyNumberFormat="1" applyFont="1" applyFill="1"/>
    <xf numFmtId="2" fontId="29" fillId="4" borderId="7" xfId="0" applyNumberFormat="1" applyFont="1" applyFill="1" applyBorder="1" applyAlignment="1">
      <alignment wrapText="1"/>
    </xf>
    <xf numFmtId="2" fontId="30" fillId="0" borderId="2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0" fontId="31" fillId="0" borderId="8" xfId="0" applyFont="1" applyBorder="1" applyAlignment="1">
      <alignment wrapText="1"/>
    </xf>
    <xf numFmtId="0" fontId="31" fillId="7" borderId="8" xfId="0" applyFont="1" applyFill="1" applyBorder="1" applyAlignment="1">
      <alignment wrapText="1"/>
    </xf>
    <xf numFmtId="0" fontId="24" fillId="7" borderId="8" xfId="0" applyFont="1" applyFill="1" applyBorder="1" applyAlignment="1">
      <alignment wrapText="1"/>
    </xf>
    <xf numFmtId="0" fontId="24" fillId="0" borderId="8" xfId="0" applyFont="1" applyBorder="1" applyAlignment="1">
      <alignment wrapText="1"/>
    </xf>
    <xf numFmtId="0" fontId="33" fillId="8" borderId="9" xfId="0" applyFont="1" applyFill="1" applyBorder="1" applyAlignment="1">
      <alignment horizontal="center" vertical="center" wrapText="1"/>
    </xf>
    <xf numFmtId="2" fontId="25" fillId="9" borderId="10" xfId="0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wrapText="1"/>
    </xf>
    <xf numFmtId="2" fontId="34" fillId="10" borderId="11" xfId="0" applyNumberFormat="1" applyFont="1" applyFill="1" applyBorder="1" applyAlignment="1">
      <alignment horizontal="center" vertical="center" wrapText="1"/>
    </xf>
    <xf numFmtId="1" fontId="15" fillId="10" borderId="10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4" fillId="9" borderId="7" xfId="0" applyFont="1" applyFill="1" applyBorder="1" applyAlignment="1">
      <alignment wrapText="1"/>
    </xf>
    <xf numFmtId="0" fontId="18" fillId="9" borderId="16" xfId="0" applyFont="1" applyFill="1" applyBorder="1"/>
    <xf numFmtId="2" fontId="36" fillId="0" borderId="16" xfId="0" applyNumberFormat="1" applyFont="1" applyBorder="1"/>
    <xf numFmtId="0" fontId="26" fillId="0" borderId="7" xfId="0" applyFont="1" applyBorder="1" applyAlignment="1">
      <alignment wrapText="1"/>
    </xf>
    <xf numFmtId="2" fontId="37" fillId="0" borderId="17" xfId="0" applyNumberFormat="1" applyFont="1" applyBorder="1" applyAlignment="1">
      <alignment horizontal="center" wrapText="1"/>
    </xf>
    <xf numFmtId="2" fontId="18" fillId="11" borderId="16" xfId="0" applyNumberFormat="1" applyFont="1" applyFill="1" applyBorder="1" applyAlignment="1">
      <alignment wrapText="1"/>
    </xf>
    <xf numFmtId="2" fontId="18" fillId="0" borderId="16" xfId="0" applyNumberFormat="1" applyFont="1" applyBorder="1" applyAlignment="1">
      <alignment wrapText="1"/>
    </xf>
    <xf numFmtId="0" fontId="0" fillId="0" borderId="18" xfId="0" applyBorder="1"/>
    <xf numFmtId="0" fontId="24" fillId="9" borderId="18" xfId="0" applyFont="1" applyFill="1" applyBorder="1"/>
    <xf numFmtId="0" fontId="18" fillId="9" borderId="13" xfId="0" applyFont="1" applyFill="1" applyBorder="1"/>
    <xf numFmtId="2" fontId="36" fillId="0" borderId="13" xfId="0" applyNumberFormat="1" applyFont="1" applyBorder="1"/>
    <xf numFmtId="0" fontId="26" fillId="0" borderId="18" xfId="0" applyFont="1" applyBorder="1"/>
    <xf numFmtId="1" fontId="38" fillId="5" borderId="17" xfId="0" applyNumberFormat="1" applyFont="1" applyFill="1" applyBorder="1" applyAlignment="1">
      <alignment horizontal="center" wrapText="1"/>
    </xf>
    <xf numFmtId="2" fontId="18" fillId="0" borderId="13" xfId="0" applyNumberFormat="1" applyFont="1" applyBorder="1"/>
    <xf numFmtId="2" fontId="18" fillId="0" borderId="13" xfId="0" applyNumberFormat="1" applyFont="1" applyBorder="1" applyAlignment="1">
      <alignment wrapText="1"/>
    </xf>
    <xf numFmtId="0" fontId="0" fillId="12" borderId="0" xfId="0" applyFill="1" applyAlignment="1">
      <alignment wrapText="1"/>
    </xf>
    <xf numFmtId="0" fontId="22" fillId="12" borderId="0" xfId="0" applyFont="1" applyFill="1" applyAlignment="1">
      <alignment horizontal="right" vertical="top"/>
    </xf>
    <xf numFmtId="0" fontId="22" fillId="12" borderId="19" xfId="0" applyFont="1" applyFill="1" applyBorder="1" applyAlignment="1">
      <alignment horizontal="right" vertical="top"/>
    </xf>
    <xf numFmtId="0" fontId="24" fillId="12" borderId="19" xfId="0" applyFont="1" applyFill="1" applyBorder="1" applyAlignment="1">
      <alignment wrapText="1"/>
    </xf>
    <xf numFmtId="0" fontId="22" fillId="12" borderId="19" xfId="0" applyFont="1" applyFill="1" applyBorder="1" applyAlignment="1">
      <alignment horizontal="left" vertical="top"/>
    </xf>
    <xf numFmtId="0" fontId="18" fillId="12" borderId="19" xfId="0" applyFont="1" applyFill="1" applyBorder="1"/>
    <xf numFmtId="2" fontId="39" fillId="12" borderId="19" xfId="0" applyNumberFormat="1" applyFont="1" applyFill="1" applyBorder="1"/>
    <xf numFmtId="0" fontId="26" fillId="12" borderId="19" xfId="0" applyFont="1" applyFill="1" applyBorder="1" applyAlignment="1">
      <alignment wrapText="1"/>
    </xf>
    <xf numFmtId="2" fontId="37" fillId="12" borderId="19" xfId="0" applyNumberFormat="1" applyFont="1" applyFill="1" applyBorder="1" applyAlignment="1">
      <alignment horizontal="center" wrapText="1"/>
    </xf>
    <xf numFmtId="1" fontId="38" fillId="12" borderId="19" xfId="0" applyNumberFormat="1" applyFont="1" applyFill="1" applyBorder="1" applyAlignment="1">
      <alignment horizontal="center" wrapText="1"/>
    </xf>
    <xf numFmtId="2" fontId="26" fillId="12" borderId="19" xfId="0" applyNumberFormat="1" applyFont="1" applyFill="1" applyBorder="1" applyAlignment="1">
      <alignment wrapText="1"/>
    </xf>
    <xf numFmtId="0" fontId="26" fillId="12" borderId="0" xfId="0" applyFont="1" applyFill="1" applyAlignment="1">
      <alignment wrapText="1"/>
    </xf>
    <xf numFmtId="0" fontId="0" fillId="12" borderId="18" xfId="0" applyFill="1" applyBorder="1" applyAlignment="1">
      <alignment wrapText="1"/>
    </xf>
    <xf numFmtId="0" fontId="24" fillId="12" borderId="8" xfId="0" applyFont="1" applyFill="1" applyBorder="1" applyAlignment="1">
      <alignment wrapText="1"/>
    </xf>
    <xf numFmtId="0" fontId="0" fillId="12" borderId="8" xfId="0" applyFill="1" applyBorder="1" applyAlignment="1">
      <alignment wrapText="1"/>
    </xf>
    <xf numFmtId="0" fontId="18" fillId="12" borderId="8" xfId="0" applyFont="1" applyFill="1" applyBorder="1" applyAlignment="1">
      <alignment horizontal="left"/>
    </xf>
    <xf numFmtId="2" fontId="19" fillId="12" borderId="8" xfId="0" applyNumberFormat="1" applyFont="1" applyFill="1" applyBorder="1"/>
    <xf numFmtId="0" fontId="26" fillId="12" borderId="8" xfId="0" applyFont="1" applyFill="1" applyBorder="1" applyAlignment="1">
      <alignment wrapText="1"/>
    </xf>
    <xf numFmtId="2" fontId="37" fillId="12" borderId="8" xfId="0" applyNumberFormat="1" applyFont="1" applyFill="1" applyBorder="1" applyAlignment="1">
      <alignment horizontal="center" wrapText="1"/>
    </xf>
    <xf numFmtId="1" fontId="38" fillId="12" borderId="8" xfId="0" applyNumberFormat="1" applyFont="1" applyFill="1" applyBorder="1" applyAlignment="1">
      <alignment horizontal="center" wrapText="1"/>
    </xf>
    <xf numFmtId="2" fontId="26" fillId="12" borderId="8" xfId="0" applyNumberFormat="1" applyFont="1" applyFill="1" applyBorder="1" applyAlignment="1">
      <alignment wrapText="1"/>
    </xf>
    <xf numFmtId="0" fontId="26" fillId="12" borderId="18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24" fillId="7" borderId="19" xfId="0" applyFont="1" applyFill="1" applyBorder="1" applyAlignment="1">
      <alignment wrapText="1"/>
    </xf>
    <xf numFmtId="0" fontId="24" fillId="7" borderId="22" xfId="0" applyFont="1" applyFill="1" applyBorder="1" applyAlignment="1">
      <alignment wrapText="1"/>
    </xf>
    <xf numFmtId="0" fontId="18" fillId="0" borderId="23" xfId="0" applyFont="1" applyBorder="1"/>
    <xf numFmtId="2" fontId="39" fillId="0" borderId="23" xfId="0" applyNumberFormat="1" applyFont="1" applyBorder="1"/>
    <xf numFmtId="0" fontId="26" fillId="0" borderId="20" xfId="0" applyFont="1" applyBorder="1" applyAlignment="1">
      <alignment wrapText="1"/>
    </xf>
    <xf numFmtId="2" fontId="37" fillId="0" borderId="21" xfId="0" applyNumberFormat="1" applyFont="1" applyBorder="1" applyAlignment="1">
      <alignment horizontal="center" wrapText="1"/>
    </xf>
    <xf numFmtId="1" fontId="38" fillId="13" borderId="21" xfId="0" applyNumberFormat="1" applyFont="1" applyFill="1" applyBorder="1" applyAlignment="1">
      <alignment horizontal="center" wrapText="1"/>
    </xf>
    <xf numFmtId="2" fontId="26" fillId="0" borderId="2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4" fillId="9" borderId="0" xfId="0" applyFont="1" applyFill="1" applyAlignment="1">
      <alignment wrapText="1"/>
    </xf>
    <xf numFmtId="0" fontId="18" fillId="9" borderId="15" xfId="0" applyFont="1" applyFill="1" applyBorder="1" applyAlignment="1">
      <alignment horizontal="left"/>
    </xf>
    <xf numFmtId="2" fontId="19" fillId="0" borderId="16" xfId="0" applyNumberFormat="1" applyFont="1" applyBorder="1"/>
    <xf numFmtId="2" fontId="37" fillId="0" borderId="1" xfId="0" applyNumberFormat="1" applyFont="1" applyBorder="1" applyAlignment="1">
      <alignment horizontal="center" wrapText="1"/>
    </xf>
    <xf numFmtId="1" fontId="38" fillId="5" borderId="1" xfId="0" applyNumberFormat="1" applyFont="1" applyFill="1" applyBorder="1" applyAlignment="1">
      <alignment horizontal="center" wrapText="1"/>
    </xf>
    <xf numFmtId="2" fontId="26" fillId="0" borderId="24" xfId="0" applyNumberFormat="1" applyFont="1" applyBorder="1" applyAlignment="1">
      <alignment wrapText="1"/>
    </xf>
    <xf numFmtId="2" fontId="26" fillId="0" borderId="0" xfId="0" applyNumberFormat="1" applyFont="1" applyAlignment="1">
      <alignment wrapText="1"/>
    </xf>
    <xf numFmtId="0" fontId="18" fillId="9" borderId="25" xfId="0" applyFont="1" applyFill="1" applyBorder="1" applyAlignment="1">
      <alignment horizontal="left"/>
    </xf>
    <xf numFmtId="2" fontId="19" fillId="0" borderId="6" xfId="0" applyNumberFormat="1" applyFont="1" applyBorder="1"/>
    <xf numFmtId="2" fontId="37" fillId="0" borderId="26" xfId="0" applyNumberFormat="1" applyFont="1" applyBorder="1" applyAlignment="1">
      <alignment horizontal="center" wrapText="1"/>
    </xf>
    <xf numFmtId="1" fontId="38" fillId="5" borderId="26" xfId="0" applyNumberFormat="1" applyFont="1" applyFill="1" applyBorder="1" applyAlignment="1">
      <alignment horizontal="center" wrapText="1"/>
    </xf>
    <xf numFmtId="2" fontId="26" fillId="0" borderId="6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18" fillId="0" borderId="25" xfId="0" applyFont="1" applyBorder="1" applyAlignment="1">
      <alignment horizontal="left"/>
    </xf>
    <xf numFmtId="1" fontId="38" fillId="0" borderId="26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left"/>
    </xf>
    <xf numFmtId="2" fontId="19" fillId="0" borderId="27" xfId="0" applyNumberFormat="1" applyFont="1" applyBorder="1"/>
    <xf numFmtId="2" fontId="26" fillId="0" borderId="27" xfId="0" applyNumberFormat="1" applyFont="1" applyBorder="1" applyAlignment="1">
      <alignment wrapText="1"/>
    </xf>
    <xf numFmtId="0" fontId="24" fillId="12" borderId="18" xfId="0" applyFont="1" applyFill="1" applyBorder="1" applyAlignment="1">
      <alignment wrapText="1"/>
    </xf>
    <xf numFmtId="0" fontId="18" fillId="12" borderId="18" xfId="0" applyFont="1" applyFill="1" applyBorder="1"/>
    <xf numFmtId="2" fontId="39" fillId="12" borderId="18" xfId="0" applyNumberFormat="1" applyFont="1" applyFill="1" applyBorder="1"/>
    <xf numFmtId="2" fontId="37" fillId="12" borderId="12" xfId="0" applyNumberFormat="1" applyFont="1" applyFill="1" applyBorder="1" applyAlignment="1">
      <alignment horizontal="center" wrapText="1"/>
    </xf>
    <xf numFmtId="1" fontId="40" fillId="12" borderId="17" xfId="0" applyNumberFormat="1" applyFont="1" applyFill="1" applyBorder="1" applyAlignment="1">
      <alignment horizontal="center" wrapText="1"/>
    </xf>
    <xf numFmtId="2" fontId="26" fillId="12" borderId="18" xfId="0" applyNumberFormat="1" applyFont="1" applyFill="1" applyBorder="1" applyAlignment="1">
      <alignment wrapText="1"/>
    </xf>
    <xf numFmtId="2" fontId="26" fillId="12" borderId="13" xfId="0" applyNumberFormat="1" applyFont="1" applyFill="1" applyBorder="1" applyAlignment="1">
      <alignment wrapText="1"/>
    </xf>
    <xf numFmtId="1" fontId="40" fillId="13" borderId="21" xfId="0" applyNumberFormat="1" applyFont="1" applyFill="1" applyBorder="1" applyAlignment="1">
      <alignment horizontal="center" wrapText="1"/>
    </xf>
    <xf numFmtId="0" fontId="18" fillId="9" borderId="5" xfId="0" applyFont="1" applyFill="1" applyBorder="1" applyAlignment="1">
      <alignment horizontal="left"/>
    </xf>
    <xf numFmtId="0" fontId="22" fillId="0" borderId="1" xfId="0" applyFont="1" applyBorder="1" applyAlignment="1">
      <alignment horizontal="right" vertical="top"/>
    </xf>
    <xf numFmtId="0" fontId="18" fillId="12" borderId="5" xfId="0" applyFont="1" applyFill="1" applyBorder="1" applyAlignment="1">
      <alignment horizontal="left"/>
    </xf>
    <xf numFmtId="0" fontId="18" fillId="12" borderId="25" xfId="0" applyFont="1" applyFill="1" applyBorder="1" applyAlignment="1">
      <alignment horizontal="left"/>
    </xf>
    <xf numFmtId="0" fontId="41" fillId="12" borderId="18" xfId="0" applyFont="1" applyFill="1" applyBorder="1" applyAlignment="1">
      <alignment wrapText="1"/>
    </xf>
    <xf numFmtId="0" fontId="42" fillId="12" borderId="18" xfId="0" applyFont="1" applyFill="1" applyBorder="1" applyAlignment="1">
      <alignment wrapText="1"/>
    </xf>
    <xf numFmtId="0" fontId="43" fillId="12" borderId="18" xfId="0" applyFont="1" applyFill="1" applyBorder="1"/>
    <xf numFmtId="2" fontId="43" fillId="12" borderId="18" xfId="0" applyNumberFormat="1" applyFont="1" applyFill="1" applyBorder="1"/>
    <xf numFmtId="0" fontId="43" fillId="12" borderId="18" xfId="0" applyFont="1" applyFill="1" applyBorder="1" applyAlignment="1">
      <alignment wrapText="1"/>
    </xf>
    <xf numFmtId="2" fontId="44" fillId="12" borderId="18" xfId="0" applyNumberFormat="1" applyFont="1" applyFill="1" applyBorder="1" applyAlignment="1">
      <alignment horizontal="center" wrapText="1"/>
    </xf>
    <xf numFmtId="1" fontId="44" fillId="12" borderId="18" xfId="0" applyNumberFormat="1" applyFont="1" applyFill="1" applyBorder="1" applyAlignment="1">
      <alignment horizontal="center" wrapText="1"/>
    </xf>
    <xf numFmtId="2" fontId="42" fillId="12" borderId="18" xfId="0" applyNumberFormat="1" applyFont="1" applyFill="1" applyBorder="1" applyAlignment="1">
      <alignment horizontal="center" wrapText="1"/>
    </xf>
    <xf numFmtId="2" fontId="43" fillId="12" borderId="18" xfId="0" applyNumberFormat="1" applyFont="1" applyFill="1" applyBorder="1" applyAlignment="1">
      <alignment wrapText="1"/>
    </xf>
    <xf numFmtId="0" fontId="24" fillId="7" borderId="0" xfId="0" applyFont="1" applyFill="1" applyAlignment="1">
      <alignment wrapText="1"/>
    </xf>
    <xf numFmtId="0" fontId="18" fillId="12" borderId="6" xfId="0" applyFont="1" applyFill="1" applyBorder="1" applyAlignment="1">
      <alignment horizontal="left"/>
    </xf>
    <xf numFmtId="2" fontId="18" fillId="0" borderId="6" xfId="0" applyNumberFormat="1" applyFont="1" applyBorder="1"/>
    <xf numFmtId="0" fontId="18" fillId="9" borderId="6" xfId="0" applyFont="1" applyFill="1" applyBorder="1" applyAlignment="1">
      <alignment horizontal="left"/>
    </xf>
    <xf numFmtId="2" fontId="37" fillId="12" borderId="18" xfId="0" applyNumberFormat="1" applyFont="1" applyFill="1" applyBorder="1" applyAlignment="1">
      <alignment horizontal="center" wrapText="1"/>
    </xf>
    <xf numFmtId="1" fontId="38" fillId="12" borderId="18" xfId="0" applyNumberFormat="1" applyFont="1" applyFill="1" applyBorder="1" applyAlignment="1">
      <alignment horizontal="center" wrapText="1"/>
    </xf>
    <xf numFmtId="2" fontId="45" fillId="12" borderId="18" xfId="0" applyNumberFormat="1" applyFont="1" applyFill="1" applyBorder="1" applyAlignment="1">
      <alignment horizontal="center" wrapText="1"/>
    </xf>
    <xf numFmtId="164" fontId="18" fillId="9" borderId="15" xfId="0" applyNumberFormat="1" applyFont="1" applyFill="1" applyBorder="1" applyAlignment="1">
      <alignment horizontal="left"/>
    </xf>
    <xf numFmtId="0" fontId="18" fillId="13" borderId="5" xfId="0" applyFont="1" applyFill="1" applyBorder="1" applyAlignment="1">
      <alignment horizontal="left"/>
    </xf>
    <xf numFmtId="2" fontId="26" fillId="13" borderId="6" xfId="0" applyNumberFormat="1" applyFont="1" applyFill="1" applyBorder="1" applyAlignment="1">
      <alignment wrapText="1"/>
    </xf>
    <xf numFmtId="0" fontId="18" fillId="12" borderId="15" xfId="0" applyFont="1" applyFill="1" applyBorder="1" applyAlignment="1">
      <alignment horizontal="left"/>
    </xf>
    <xf numFmtId="0" fontId="0" fillId="12" borderId="4" xfId="0" applyFill="1" applyBorder="1" applyAlignment="1">
      <alignment wrapText="1"/>
    </xf>
    <xf numFmtId="0" fontId="24" fillId="12" borderId="4" xfId="0" applyFont="1" applyFill="1" applyBorder="1" applyAlignment="1">
      <alignment wrapText="1"/>
    </xf>
    <xf numFmtId="0" fontId="18" fillId="12" borderId="4" xfId="0" applyFont="1" applyFill="1" applyBorder="1"/>
    <xf numFmtId="2" fontId="39" fillId="12" borderId="4" xfId="0" applyNumberFormat="1" applyFont="1" applyFill="1" applyBorder="1"/>
    <xf numFmtId="0" fontId="26" fillId="12" borderId="4" xfId="0" applyFont="1" applyFill="1" applyBorder="1" applyAlignment="1">
      <alignment wrapText="1"/>
    </xf>
    <xf numFmtId="2" fontId="37" fillId="12" borderId="4" xfId="0" applyNumberFormat="1" applyFont="1" applyFill="1" applyBorder="1" applyAlignment="1">
      <alignment horizontal="center" wrapText="1"/>
    </xf>
    <xf numFmtId="1" fontId="38" fillId="12" borderId="4" xfId="0" applyNumberFormat="1" applyFont="1" applyFill="1" applyBorder="1" applyAlignment="1">
      <alignment horizontal="center" wrapText="1"/>
    </xf>
    <xf numFmtId="2" fontId="45" fillId="12" borderId="4" xfId="0" applyNumberFormat="1" applyFont="1" applyFill="1" applyBorder="1" applyAlignment="1">
      <alignment horizontal="center" wrapText="1"/>
    </xf>
    <xf numFmtId="2" fontId="26" fillId="12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7" borderId="3" xfId="0" applyFill="1" applyBorder="1" applyAlignment="1">
      <alignment wrapText="1"/>
    </xf>
    <xf numFmtId="0" fontId="24" fillId="7" borderId="28" xfId="0" applyFont="1" applyFill="1" applyBorder="1" applyAlignment="1">
      <alignment wrapText="1"/>
    </xf>
    <xf numFmtId="0" fontId="0" fillId="7" borderId="28" xfId="0" applyFill="1" applyBorder="1" applyAlignment="1">
      <alignment wrapText="1"/>
    </xf>
    <xf numFmtId="0" fontId="24" fillId="7" borderId="25" xfId="0" applyFont="1" applyFill="1" applyBorder="1" applyAlignment="1">
      <alignment wrapText="1"/>
    </xf>
    <xf numFmtId="0" fontId="18" fillId="0" borderId="27" xfId="0" applyFont="1" applyBorder="1"/>
    <xf numFmtId="2" fontId="39" fillId="0" borderId="27" xfId="0" applyNumberFormat="1" applyFont="1" applyBorder="1"/>
    <xf numFmtId="0" fontId="26" fillId="0" borderId="4" xfId="0" applyFont="1" applyBorder="1" applyAlignment="1">
      <alignment wrapText="1"/>
    </xf>
    <xf numFmtId="2" fontId="37" fillId="0" borderId="3" xfId="0" applyNumberFormat="1" applyFont="1" applyBorder="1" applyAlignment="1">
      <alignment horizontal="center" wrapText="1"/>
    </xf>
    <xf numFmtId="1" fontId="38" fillId="5" borderId="3" xfId="0" applyNumberFormat="1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26" fillId="12" borderId="15" xfId="0" applyFont="1" applyFill="1" applyBorder="1" applyAlignment="1">
      <alignment horizontal="left"/>
    </xf>
    <xf numFmtId="2" fontId="13" fillId="0" borderId="16" xfId="0" applyNumberFormat="1" applyFont="1" applyBorder="1"/>
    <xf numFmtId="0" fontId="47" fillId="0" borderId="0" xfId="0" applyFont="1" applyAlignment="1">
      <alignment wrapText="1"/>
    </xf>
    <xf numFmtId="0" fontId="26" fillId="13" borderId="5" xfId="0" applyFont="1" applyFill="1" applyBorder="1" applyAlignment="1">
      <alignment horizontal="left"/>
    </xf>
    <xf numFmtId="2" fontId="13" fillId="0" borderId="27" xfId="0" applyNumberFormat="1" applyFont="1" applyBorder="1"/>
    <xf numFmtId="0" fontId="26" fillId="12" borderId="5" xfId="0" applyFont="1" applyFill="1" applyBorder="1" applyAlignment="1">
      <alignment horizontal="left"/>
    </xf>
    <xf numFmtId="0" fontId="26" fillId="0" borderId="1" xfId="0" applyFont="1" applyBorder="1" applyAlignment="1">
      <alignment horizontal="right" vertical="top"/>
    </xf>
    <xf numFmtId="0" fontId="26" fillId="9" borderId="5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26" fillId="12" borderId="25" xfId="0" applyFont="1" applyFill="1" applyBorder="1" applyAlignment="1">
      <alignment horizontal="left"/>
    </xf>
    <xf numFmtId="2" fontId="13" fillId="0" borderId="6" xfId="0" applyNumberFormat="1" applyFont="1" applyBorder="1"/>
    <xf numFmtId="0" fontId="0" fillId="13" borderId="7" xfId="0" applyFill="1" applyBorder="1" applyAlignment="1">
      <alignment wrapText="1"/>
    </xf>
    <xf numFmtId="0" fontId="0" fillId="13" borderId="14" xfId="0" applyFill="1" applyBorder="1" applyAlignment="1">
      <alignment wrapText="1"/>
    </xf>
    <xf numFmtId="0" fontId="24" fillId="13" borderId="19" xfId="0" applyFont="1" applyFill="1" applyBorder="1" applyAlignment="1">
      <alignment wrapText="1"/>
    </xf>
    <xf numFmtId="0" fontId="18" fillId="13" borderId="7" xfId="0" applyFont="1" applyFill="1" applyBorder="1" applyAlignment="1">
      <alignment horizontal="left"/>
    </xf>
    <xf numFmtId="2" fontId="19" fillId="13" borderId="7" xfId="0" applyNumberFormat="1" applyFont="1" applyFill="1" applyBorder="1"/>
    <xf numFmtId="0" fontId="26" fillId="13" borderId="7" xfId="0" applyFont="1" applyFill="1" applyBorder="1" applyAlignment="1">
      <alignment wrapText="1"/>
    </xf>
    <xf numFmtId="2" fontId="37" fillId="13" borderId="7" xfId="0" applyNumberFormat="1" applyFont="1" applyFill="1" applyBorder="1" applyAlignment="1">
      <alignment horizontal="center" wrapText="1"/>
    </xf>
    <xf numFmtId="1" fontId="38" fillId="13" borderId="7" xfId="0" applyNumberFormat="1" applyFont="1" applyFill="1" applyBorder="1" applyAlignment="1">
      <alignment horizontal="center" wrapText="1"/>
    </xf>
    <xf numFmtId="2" fontId="26" fillId="13" borderId="7" xfId="0" applyNumberFormat="1" applyFont="1" applyFill="1" applyBorder="1" applyAlignment="1">
      <alignment wrapText="1"/>
    </xf>
    <xf numFmtId="0" fontId="18" fillId="12" borderId="16" xfId="0" applyFont="1" applyFill="1" applyBorder="1"/>
    <xf numFmtId="2" fontId="39" fillId="0" borderId="16" xfId="0" applyNumberFormat="1" applyFont="1" applyBorder="1"/>
    <xf numFmtId="2" fontId="19" fillId="13" borderId="6" xfId="0" applyNumberFormat="1" applyFont="1" applyFill="1" applyBorder="1"/>
    <xf numFmtId="2" fontId="18" fillId="13" borderId="6" xfId="0" applyNumberFormat="1" applyFont="1" applyFill="1" applyBorder="1" applyAlignment="1">
      <alignment wrapText="1"/>
    </xf>
    <xf numFmtId="2" fontId="49" fillId="12" borderId="18" xfId="0" applyNumberFormat="1" applyFont="1" applyFill="1" applyBorder="1" applyAlignment="1">
      <alignment horizontal="center" wrapText="1"/>
    </xf>
    <xf numFmtId="1" fontId="38" fillId="5" borderId="21" xfId="0" applyNumberFormat="1" applyFont="1" applyFill="1" applyBorder="1" applyAlignment="1">
      <alignment horizontal="center" wrapText="1"/>
    </xf>
    <xf numFmtId="2" fontId="18" fillId="13" borderId="23" xfId="0" applyNumberFormat="1" applyFont="1" applyFill="1" applyBorder="1" applyAlignment="1">
      <alignment wrapText="1"/>
    </xf>
    <xf numFmtId="2" fontId="39" fillId="12" borderId="12" xfId="0" applyNumberFormat="1" applyFont="1" applyFill="1" applyBorder="1"/>
    <xf numFmtId="2" fontId="37" fillId="12" borderId="17" xfId="0" applyNumberFormat="1" applyFont="1" applyFill="1" applyBorder="1" applyAlignment="1">
      <alignment horizontal="center" wrapText="1"/>
    </xf>
    <xf numFmtId="0" fontId="50" fillId="7" borderId="0" xfId="0" applyFont="1" applyFill="1" applyAlignment="1">
      <alignment wrapText="1"/>
    </xf>
    <xf numFmtId="0" fontId="0" fillId="0" borderId="28" xfId="0" applyBorder="1" applyAlignment="1">
      <alignment wrapText="1"/>
    </xf>
    <xf numFmtId="0" fontId="26" fillId="0" borderId="28" xfId="0" applyFont="1" applyBorder="1" applyAlignment="1">
      <alignment wrapText="1"/>
    </xf>
    <xf numFmtId="0" fontId="0" fillId="12" borderId="28" xfId="0" applyFill="1" applyBorder="1" applyAlignment="1">
      <alignment wrapText="1"/>
    </xf>
    <xf numFmtId="0" fontId="24" fillId="12" borderId="28" xfId="0" applyFont="1" applyFill="1" applyBorder="1" applyAlignment="1">
      <alignment wrapText="1"/>
    </xf>
    <xf numFmtId="0" fontId="18" fillId="12" borderId="28" xfId="0" applyFont="1" applyFill="1" applyBorder="1"/>
    <xf numFmtId="2" fontId="39" fillId="12" borderId="28" xfId="0" applyNumberFormat="1" applyFont="1" applyFill="1" applyBorder="1"/>
    <xf numFmtId="0" fontId="26" fillId="12" borderId="28" xfId="0" applyFont="1" applyFill="1" applyBorder="1" applyAlignment="1">
      <alignment wrapText="1"/>
    </xf>
    <xf numFmtId="2" fontId="51" fillId="12" borderId="28" xfId="0" applyNumberFormat="1" applyFont="1" applyFill="1" applyBorder="1" applyAlignment="1">
      <alignment horizontal="center" wrapText="1"/>
    </xf>
    <xf numFmtId="1" fontId="38" fillId="12" borderId="28" xfId="0" applyNumberFormat="1" applyFont="1" applyFill="1" applyBorder="1" applyAlignment="1">
      <alignment horizontal="center" wrapText="1"/>
    </xf>
    <xf numFmtId="2" fontId="26" fillId="12" borderId="28" xfId="0" applyNumberFormat="1" applyFont="1" applyFill="1" applyBorder="1" applyAlignment="1">
      <alignment wrapText="1"/>
    </xf>
    <xf numFmtId="2" fontId="29" fillId="12" borderId="28" xfId="0" applyNumberFormat="1" applyFont="1" applyFill="1" applyBorder="1" applyAlignment="1">
      <alignment wrapText="1"/>
    </xf>
    <xf numFmtId="0" fontId="0" fillId="7" borderId="0" xfId="0" applyFill="1" applyAlignment="1">
      <alignment wrapText="1"/>
    </xf>
    <xf numFmtId="0" fontId="52" fillId="7" borderId="0" xfId="0" applyFont="1" applyFill="1" applyAlignment="1">
      <alignment horizontal="left" vertical="top"/>
    </xf>
    <xf numFmtId="0" fontId="18" fillId="0" borderId="0" xfId="0" applyFont="1"/>
    <xf numFmtId="2" fontId="39" fillId="0" borderId="0" xfId="0" applyNumberFormat="1" applyFont="1"/>
    <xf numFmtId="2" fontId="51" fillId="0" borderId="0" xfId="0" applyNumberFormat="1" applyFont="1" applyAlignment="1">
      <alignment horizontal="center" wrapText="1"/>
    </xf>
    <xf numFmtId="1" fontId="38" fillId="0" borderId="0" xfId="0" applyNumberFormat="1" applyFont="1" applyAlignment="1">
      <alignment horizontal="center" wrapText="1"/>
    </xf>
    <xf numFmtId="2" fontId="29" fillId="0" borderId="0" xfId="0" applyNumberFormat="1" applyFont="1" applyAlignment="1">
      <alignment wrapText="1"/>
    </xf>
    <xf numFmtId="0" fontId="24" fillId="7" borderId="29" xfId="0" applyFont="1" applyFill="1" applyBorder="1" applyAlignment="1">
      <alignment wrapText="1"/>
    </xf>
    <xf numFmtId="0" fontId="52" fillId="7" borderId="19" xfId="0" applyFont="1" applyFill="1" applyBorder="1" applyAlignment="1">
      <alignment horizontal="left" vertical="top"/>
    </xf>
    <xf numFmtId="0" fontId="18" fillId="0" borderId="19" xfId="0" applyFont="1" applyBorder="1"/>
    <xf numFmtId="2" fontId="39" fillId="0" borderId="19" xfId="0" applyNumberFormat="1" applyFont="1" applyBorder="1"/>
    <xf numFmtId="0" fontId="26" fillId="0" borderId="19" xfId="0" applyFont="1" applyBorder="1" applyAlignment="1">
      <alignment wrapText="1"/>
    </xf>
    <xf numFmtId="2" fontId="51" fillId="0" borderId="19" xfId="0" applyNumberFormat="1" applyFont="1" applyBorder="1" applyAlignment="1">
      <alignment horizontal="center" wrapText="1"/>
    </xf>
    <xf numFmtId="1" fontId="38" fillId="0" borderId="19" xfId="0" applyNumberFormat="1" applyFont="1" applyBorder="1" applyAlignment="1">
      <alignment horizontal="center" wrapText="1"/>
    </xf>
    <xf numFmtId="2" fontId="26" fillId="0" borderId="19" xfId="0" applyNumberFormat="1" applyFont="1" applyBorder="1" applyAlignment="1">
      <alignment wrapText="1"/>
    </xf>
    <xf numFmtId="2" fontId="29" fillId="0" borderId="30" xfId="0" applyNumberFormat="1" applyFont="1" applyBorder="1" applyAlignment="1">
      <alignment wrapText="1"/>
    </xf>
    <xf numFmtId="0" fontId="24" fillId="7" borderId="31" xfId="0" applyFont="1" applyFill="1" applyBorder="1" applyAlignment="1">
      <alignment wrapText="1"/>
    </xf>
    <xf numFmtId="2" fontId="29" fillId="0" borderId="32" xfId="0" applyNumberFormat="1" applyFont="1" applyBorder="1" applyAlignment="1">
      <alignment wrapText="1"/>
    </xf>
    <xf numFmtId="0" fontId="26" fillId="0" borderId="27" xfId="0" applyFont="1" applyBorder="1" applyAlignment="1">
      <alignment wrapText="1"/>
    </xf>
    <xf numFmtId="2" fontId="51" fillId="0" borderId="27" xfId="0" applyNumberFormat="1" applyFont="1" applyBorder="1" applyAlignment="1">
      <alignment horizontal="center" wrapText="1"/>
    </xf>
    <xf numFmtId="1" fontId="38" fillId="0" borderId="27" xfId="0" applyNumberFormat="1" applyFont="1" applyBorder="1" applyAlignment="1">
      <alignment horizontal="center" wrapText="1"/>
    </xf>
    <xf numFmtId="2" fontId="29" fillId="0" borderId="33" xfId="0" applyNumberFormat="1" applyFont="1" applyBorder="1" applyAlignment="1">
      <alignment wrapText="1"/>
    </xf>
    <xf numFmtId="0" fontId="26" fillId="0" borderId="0" xfId="0" applyFont="1"/>
    <xf numFmtId="0" fontId="26" fillId="0" borderId="27" xfId="0" applyFont="1" applyBorder="1"/>
    <xf numFmtId="2" fontId="37" fillId="0" borderId="27" xfId="0" applyNumberFormat="1" applyFont="1" applyBorder="1" applyAlignment="1">
      <alignment horizontal="center"/>
    </xf>
    <xf numFmtId="1" fontId="38" fillId="0" borderId="27" xfId="0" applyNumberFormat="1" applyFont="1" applyBorder="1" applyAlignment="1">
      <alignment horizontal="center"/>
    </xf>
    <xf numFmtId="2" fontId="26" fillId="0" borderId="27" xfId="0" applyNumberFormat="1" applyFont="1" applyBorder="1"/>
    <xf numFmtId="2" fontId="26" fillId="0" borderId="33" xfId="0" applyNumberFormat="1" applyFont="1" applyBorder="1"/>
    <xf numFmtId="2" fontId="30" fillId="0" borderId="0" xfId="0" applyNumberFormat="1" applyFont="1"/>
    <xf numFmtId="0" fontId="18" fillId="0" borderId="13" xfId="0" applyFont="1" applyBorder="1"/>
    <xf numFmtId="0" fontId="26" fillId="0" borderId="13" xfId="0" applyFont="1" applyBorder="1"/>
    <xf numFmtId="2" fontId="37" fillId="0" borderId="13" xfId="0" applyNumberFormat="1" applyFont="1" applyBorder="1" applyAlignment="1">
      <alignment horizontal="center"/>
    </xf>
    <xf numFmtId="1" fontId="38" fillId="0" borderId="13" xfId="0" applyNumberFormat="1" applyFont="1" applyBorder="1" applyAlignment="1">
      <alignment horizontal="center"/>
    </xf>
    <xf numFmtId="2" fontId="26" fillId="0" borderId="13" xfId="0" applyNumberFormat="1" applyFont="1" applyBorder="1"/>
    <xf numFmtId="2" fontId="26" fillId="0" borderId="35" xfId="0" applyNumberFormat="1" applyFont="1" applyBorder="1"/>
    <xf numFmtId="0" fontId="22" fillId="0" borderId="0" xfId="0" applyFont="1" applyAlignment="1">
      <alignment horizontal="right" vertical="top"/>
    </xf>
    <xf numFmtId="0" fontId="18" fillId="0" borderId="28" xfId="0" applyFont="1" applyBorder="1" applyAlignment="1">
      <alignment horizontal="left"/>
    </xf>
    <xf numFmtId="2" fontId="19" fillId="0" borderId="28" xfId="0" applyNumberFormat="1" applyFont="1" applyBorder="1"/>
    <xf numFmtId="0" fontId="22" fillId="14" borderId="4" xfId="0" applyFont="1" applyFill="1" applyBorder="1" applyAlignment="1">
      <alignment horizontal="right" vertical="top"/>
    </xf>
    <xf numFmtId="0" fontId="32" fillId="7" borderId="36" xfId="0" applyFont="1" applyFill="1" applyBorder="1" applyAlignment="1">
      <alignment vertical="top"/>
    </xf>
    <xf numFmtId="0" fontId="32" fillId="7" borderId="19" xfId="0" applyFont="1" applyFill="1" applyBorder="1" applyAlignment="1">
      <alignment vertical="top"/>
    </xf>
    <xf numFmtId="0" fontId="32" fillId="7" borderId="22" xfId="0" applyFont="1" applyFill="1" applyBorder="1" applyAlignment="1">
      <alignment vertical="top"/>
    </xf>
    <xf numFmtId="1" fontId="38" fillId="5" borderId="1" xfId="0" applyNumberFormat="1" applyFont="1" applyFill="1" applyBorder="1" applyAlignment="1">
      <alignment horizontal="center"/>
    </xf>
    <xf numFmtId="2" fontId="18" fillId="13" borderId="15" xfId="0" applyNumberFormat="1" applyFont="1" applyFill="1" applyBorder="1" applyAlignment="1">
      <alignment horizontal="left" indent="5"/>
    </xf>
    <xf numFmtId="2" fontId="18" fillId="13" borderId="25" xfId="0" applyNumberFormat="1" applyFont="1" applyFill="1" applyBorder="1" applyAlignment="1">
      <alignment horizontal="left" indent="5"/>
    </xf>
    <xf numFmtId="1" fontId="54" fillId="0" borderId="1" xfId="0" applyNumberFormat="1" applyFont="1" applyBorder="1"/>
    <xf numFmtId="1" fontId="54" fillId="0" borderId="26" xfId="0" applyNumberFormat="1" applyFont="1" applyBorder="1" applyAlignment="1">
      <alignment wrapText="1"/>
    </xf>
    <xf numFmtId="2" fontId="18" fillId="13" borderId="12" xfId="0" applyNumberFormat="1" applyFont="1" applyFill="1" applyBorder="1" applyAlignment="1">
      <alignment horizontal="left" indent="5"/>
    </xf>
    <xf numFmtId="2" fontId="19" fillId="0" borderId="13" xfId="0" applyNumberFormat="1" applyFont="1" applyBorder="1"/>
    <xf numFmtId="2" fontId="25" fillId="0" borderId="18" xfId="0" applyNumberFormat="1" applyFont="1" applyBorder="1" applyAlignment="1">
      <alignment horizontal="center"/>
    </xf>
    <xf numFmtId="1" fontId="54" fillId="0" borderId="17" xfId="0" applyNumberFormat="1" applyFont="1" applyBorder="1" applyAlignment="1">
      <alignment wrapText="1"/>
    </xf>
    <xf numFmtId="2" fontId="25" fillId="0" borderId="27" xfId="0" applyNumberFormat="1" applyFont="1" applyBorder="1" applyAlignment="1">
      <alignment horizontal="center"/>
    </xf>
    <xf numFmtId="2" fontId="26" fillId="0" borderId="21" xfId="0" applyNumberFormat="1" applyFont="1" applyBorder="1" applyAlignment="1">
      <alignment wrapText="1"/>
    </xf>
    <xf numFmtId="2" fontId="26" fillId="0" borderId="14" xfId="0" applyNumberFormat="1" applyFont="1" applyBorder="1"/>
    <xf numFmtId="2" fontId="26" fillId="0" borderId="26" xfId="0" applyNumberFormat="1" applyFont="1" applyBorder="1" applyAlignment="1">
      <alignment wrapText="1"/>
    </xf>
    <xf numFmtId="2" fontId="26" fillId="0" borderId="17" xfId="0" applyNumberFormat="1" applyFont="1" applyBorder="1" applyAlignment="1">
      <alignment wrapText="1"/>
    </xf>
    <xf numFmtId="2" fontId="26" fillId="0" borderId="0" xfId="0" applyNumberFormat="1" applyFont="1"/>
    <xf numFmtId="2" fontId="4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12" fillId="0" borderId="0" xfId="0" applyNumberFormat="1" applyFont="1" applyAlignment="1">
      <alignment horizontal="left" wrapText="1"/>
    </xf>
    <xf numFmtId="2" fontId="21" fillId="0" borderId="0" xfId="0" applyNumberFormat="1" applyFont="1" applyAlignment="1">
      <alignment wrapText="1"/>
    </xf>
    <xf numFmtId="2" fontId="30" fillId="0" borderId="0" xfId="0" applyNumberFormat="1" applyFont="1" applyAlignment="1">
      <alignment wrapText="1"/>
    </xf>
    <xf numFmtId="2" fontId="30" fillId="0" borderId="8" xfId="0" applyNumberFormat="1" applyFont="1" applyBorder="1" applyAlignment="1">
      <alignment wrapText="1"/>
    </xf>
    <xf numFmtId="2" fontId="47" fillId="0" borderId="0" xfId="0" applyNumberFormat="1" applyFont="1" applyAlignment="1">
      <alignment wrapText="1"/>
    </xf>
    <xf numFmtId="2" fontId="48" fillId="0" borderId="0" xfId="0" applyNumberFormat="1" applyFont="1" applyAlignment="1">
      <alignment wrapText="1"/>
    </xf>
    <xf numFmtId="2" fontId="30" fillId="12" borderId="28" xfId="0" applyNumberFormat="1" applyFont="1" applyFill="1" applyBorder="1" applyAlignment="1">
      <alignment wrapText="1"/>
    </xf>
    <xf numFmtId="0" fontId="43" fillId="12" borderId="0" xfId="0" applyFont="1" applyFill="1" applyAlignment="1">
      <alignment wrapText="1"/>
    </xf>
    <xf numFmtId="0" fontId="26" fillId="13" borderId="0" xfId="0" applyFont="1" applyFill="1" applyAlignment="1">
      <alignment wrapText="1"/>
    </xf>
    <xf numFmtId="0" fontId="22" fillId="14" borderId="8" xfId="0" applyFont="1" applyFill="1" applyBorder="1" applyAlignment="1">
      <alignment horizontal="right" vertical="top"/>
    </xf>
    <xf numFmtId="0" fontId="18" fillId="12" borderId="13" xfId="0" applyFont="1" applyFill="1" applyBorder="1" applyAlignment="1">
      <alignment horizontal="left"/>
    </xf>
    <xf numFmtId="0" fontId="18" fillId="12" borderId="27" xfId="0" applyFont="1" applyFill="1" applyBorder="1" applyAlignment="1">
      <alignment horizontal="left"/>
    </xf>
    <xf numFmtId="2" fontId="26" fillId="15" borderId="12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wrapText="1"/>
    </xf>
    <xf numFmtId="2" fontId="18" fillId="0" borderId="6" xfId="0" applyNumberFormat="1" applyFont="1" applyBorder="1" applyAlignment="1">
      <alignment wrapText="1"/>
    </xf>
    <xf numFmtId="2" fontId="26" fillId="13" borderId="6" xfId="0" applyNumberFormat="1" applyFont="1" applyFill="1" applyBorder="1"/>
    <xf numFmtId="2" fontId="18" fillId="13" borderId="24" xfId="0" applyNumberFormat="1" applyFont="1" applyFill="1" applyBorder="1" applyAlignment="1">
      <alignment horizontal="right" wrapText="1"/>
    </xf>
    <xf numFmtId="2" fontId="18" fillId="13" borderId="6" xfId="0" applyNumberFormat="1" applyFont="1" applyFill="1" applyBorder="1" applyAlignment="1">
      <alignment horizontal="right" wrapText="1"/>
    </xf>
    <xf numFmtId="2" fontId="48" fillId="0" borderId="6" xfId="0" applyNumberFormat="1" applyFont="1" applyBorder="1" applyAlignment="1">
      <alignment wrapText="1"/>
    </xf>
    <xf numFmtId="2" fontId="48" fillId="13" borderId="6" xfId="0" applyNumberFormat="1" applyFont="1" applyFill="1" applyBorder="1" applyAlignment="1">
      <alignment wrapText="1"/>
    </xf>
    <xf numFmtId="2" fontId="26" fillId="0" borderId="6" xfId="0" applyNumberFormat="1" applyFont="1" applyFill="1" applyBorder="1" applyAlignment="1">
      <alignment wrapText="1"/>
    </xf>
    <xf numFmtId="2" fontId="48" fillId="0" borderId="27" xfId="0" applyNumberFormat="1" applyFont="1" applyBorder="1"/>
    <xf numFmtId="2" fontId="1" fillId="0" borderId="6" xfId="0" applyNumberFormat="1" applyFont="1" applyBorder="1"/>
    <xf numFmtId="2" fontId="1" fillId="0" borderId="27" xfId="0" applyNumberFormat="1" applyFont="1" applyBorder="1"/>
    <xf numFmtId="2" fontId="48" fillId="0" borderId="6" xfId="0" applyNumberFormat="1" applyFont="1" applyBorder="1"/>
    <xf numFmtId="2" fontId="48" fillId="12" borderId="18" xfId="0" applyNumberFormat="1" applyFont="1" applyFill="1" applyBorder="1"/>
    <xf numFmtId="2" fontId="48" fillId="0" borderId="23" xfId="0" applyNumberFormat="1" applyFont="1" applyBorder="1"/>
    <xf numFmtId="2" fontId="1" fillId="0" borderId="16" xfId="0" applyNumberFormat="1" applyFont="1" applyBorder="1"/>
    <xf numFmtId="0" fontId="24" fillId="13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18" fillId="16" borderId="15" xfId="0" applyFont="1" applyFill="1" applyBorder="1" applyAlignment="1">
      <alignment horizontal="left"/>
    </xf>
    <xf numFmtId="0" fontId="18" fillId="16" borderId="25" xfId="0" applyFont="1" applyFill="1" applyBorder="1" applyAlignment="1">
      <alignment horizontal="left"/>
    </xf>
    <xf numFmtId="2" fontId="48" fillId="11" borderId="6" xfId="0" applyNumberFormat="1" applyFont="1" applyFill="1" applyBorder="1"/>
    <xf numFmtId="2" fontId="48" fillId="13" borderId="24" xfId="0" applyNumberFormat="1" applyFont="1" applyFill="1" applyBorder="1" applyAlignment="1">
      <alignment wrapText="1"/>
    </xf>
    <xf numFmtId="0" fontId="26" fillId="14" borderId="18" xfId="0" applyFont="1" applyFill="1" applyBorder="1" applyAlignment="1">
      <alignment vertical="top" wrapText="1"/>
    </xf>
    <xf numFmtId="0" fontId="26" fillId="14" borderId="5" xfId="0" applyFont="1" applyFill="1" applyBorder="1" applyAlignment="1">
      <alignment vertical="top"/>
    </xf>
    <xf numFmtId="0" fontId="26" fillId="14" borderId="27" xfId="0" applyFont="1" applyFill="1" applyBorder="1" applyAlignment="1">
      <alignment vertical="top"/>
    </xf>
    <xf numFmtId="0" fontId="22" fillId="14" borderId="27" xfId="0" applyFont="1" applyFill="1" applyBorder="1" applyAlignment="1">
      <alignment horizontal="right" vertical="top"/>
    </xf>
    <xf numFmtId="0" fontId="22" fillId="14" borderId="3" xfId="0" applyFont="1" applyFill="1" applyBorder="1" applyAlignment="1">
      <alignment horizontal="right" vertical="top"/>
    </xf>
    <xf numFmtId="0" fontId="22" fillId="14" borderId="17" xfId="0" applyFont="1" applyFill="1" applyBorder="1" applyAlignment="1">
      <alignment horizontal="right" vertical="top"/>
    </xf>
    <xf numFmtId="0" fontId="22" fillId="14" borderId="18" xfId="0" applyFont="1" applyFill="1" applyBorder="1" applyAlignment="1">
      <alignment horizontal="right" vertical="top"/>
    </xf>
    <xf numFmtId="0" fontId="26" fillId="0" borderId="31" xfId="0" applyFont="1" applyBorder="1" applyAlignment="1"/>
    <xf numFmtId="0" fontId="26" fillId="0" borderId="0" xfId="0" applyFont="1" applyAlignment="1"/>
    <xf numFmtId="0" fontId="26" fillId="0" borderId="34" xfId="0" applyFont="1" applyBorder="1" applyAlignment="1"/>
    <xf numFmtId="0" fontId="26" fillId="0" borderId="8" xfId="0" applyFont="1" applyBorder="1" applyAlignment="1"/>
    <xf numFmtId="0" fontId="24" fillId="0" borderId="8" xfId="0" applyFont="1" applyBorder="1" applyAlignment="1">
      <alignment horizontal="center" wrapText="1"/>
    </xf>
    <xf numFmtId="0" fontId="22" fillId="7" borderId="1" xfId="0" applyFont="1" applyFill="1" applyBorder="1" applyAlignment="1">
      <alignment horizontal="right" vertical="top"/>
    </xf>
    <xf numFmtId="0" fontId="22" fillId="7" borderId="0" xfId="0" applyFont="1" applyFill="1" applyAlignment="1">
      <alignment horizontal="right" vertical="top"/>
    </xf>
    <xf numFmtId="0" fontId="22" fillId="7" borderId="0" xfId="0" applyFont="1" applyFill="1" applyAlignment="1">
      <alignment horizontal="left" vertical="top"/>
    </xf>
    <xf numFmtId="0" fontId="22" fillId="7" borderId="2" xfId="0" applyFont="1" applyFill="1" applyBorder="1" applyAlignment="1">
      <alignment horizontal="left" vertical="top"/>
    </xf>
    <xf numFmtId="0" fontId="22" fillId="9" borderId="1" xfId="0" applyFont="1" applyFill="1" applyBorder="1" applyAlignment="1">
      <alignment horizontal="right" vertical="top"/>
    </xf>
    <xf numFmtId="0" fontId="22" fillId="9" borderId="0" xfId="0" applyFont="1" applyFill="1" applyAlignment="1">
      <alignment horizontal="right" vertical="top"/>
    </xf>
    <xf numFmtId="0" fontId="22" fillId="9" borderId="7" xfId="0" applyFont="1" applyFill="1" applyBorder="1" applyAlignment="1">
      <alignment horizontal="left" vertical="top"/>
    </xf>
    <xf numFmtId="0" fontId="22" fillId="9" borderId="15" xfId="0" applyFont="1" applyFill="1" applyBorder="1" applyAlignment="1">
      <alignment horizontal="left" vertical="top"/>
    </xf>
    <xf numFmtId="0" fontId="25" fillId="0" borderId="31" xfId="0" applyFont="1" applyBorder="1" applyAlignment="1"/>
    <xf numFmtId="0" fontId="25" fillId="0" borderId="0" xfId="0" applyFont="1" applyAlignment="1"/>
    <xf numFmtId="0" fontId="22" fillId="9" borderId="0" xfId="0" applyFont="1" applyFill="1" applyAlignment="1">
      <alignment horizontal="left" vertical="top"/>
    </xf>
    <xf numFmtId="0" fontId="22" fillId="9" borderId="2" xfId="0" applyFont="1" applyFill="1" applyBorder="1" applyAlignment="1">
      <alignment horizontal="left" vertical="top"/>
    </xf>
    <xf numFmtId="0" fontId="32" fillId="7" borderId="19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6" fillId="7" borderId="1" xfId="0" applyFont="1" applyFill="1" applyBorder="1" applyAlignment="1">
      <alignment horizontal="right" vertical="top"/>
    </xf>
    <xf numFmtId="0" fontId="26" fillId="7" borderId="0" xfId="0" applyFont="1" applyFill="1" applyAlignment="1">
      <alignment horizontal="right" vertical="top"/>
    </xf>
    <xf numFmtId="0" fontId="26" fillId="0" borderId="0" xfId="0" applyFont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32" fillId="13" borderId="19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6" fillId="9" borderId="1" xfId="0" applyFont="1" applyFill="1" applyBorder="1" applyAlignment="1">
      <alignment horizontal="right" vertical="top"/>
    </xf>
    <xf numFmtId="0" fontId="26" fillId="9" borderId="0" xfId="0" applyFont="1" applyFill="1" applyAlignment="1">
      <alignment horizontal="right" vertical="top"/>
    </xf>
    <xf numFmtId="0" fontId="26" fillId="9" borderId="0" xfId="0" applyFont="1" applyFill="1" applyAlignment="1">
      <alignment horizontal="left" vertical="top"/>
    </xf>
    <xf numFmtId="0" fontId="26" fillId="9" borderId="2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26" fillId="7" borderId="0" xfId="0" applyFont="1" applyFill="1" applyAlignment="1">
      <alignment horizontal="left" vertical="top"/>
    </xf>
    <xf numFmtId="0" fontId="26" fillId="7" borderId="2" xfId="0" applyFont="1" applyFill="1" applyBorder="1" applyAlignment="1">
      <alignment horizontal="left" vertical="top"/>
    </xf>
    <xf numFmtId="0" fontId="32" fillId="7" borderId="28" xfId="0" applyFont="1" applyFill="1" applyBorder="1" applyAlignment="1">
      <alignment horizontal="left" vertical="top"/>
    </xf>
    <xf numFmtId="0" fontId="22" fillId="16" borderId="1" xfId="0" applyFont="1" applyFill="1" applyBorder="1" applyAlignment="1">
      <alignment horizontal="right" vertical="top"/>
    </xf>
    <xf numFmtId="0" fontId="22" fillId="16" borderId="0" xfId="0" applyFont="1" applyFill="1" applyAlignment="1">
      <alignment horizontal="right" vertical="top"/>
    </xf>
    <xf numFmtId="0" fontId="22" fillId="16" borderId="0" xfId="0" applyFont="1" applyFill="1" applyAlignment="1">
      <alignment horizontal="left" vertical="top"/>
    </xf>
    <xf numFmtId="0" fontId="22" fillId="16" borderId="2" xfId="0" applyFont="1" applyFill="1" applyBorder="1" applyAlignment="1">
      <alignment horizontal="left" vertical="top"/>
    </xf>
    <xf numFmtId="0" fontId="22" fillId="9" borderId="0" xfId="0" applyFont="1" applyFill="1" applyAlignment="1">
      <alignment horizontal="left" vertical="top" wrapText="1"/>
    </xf>
    <xf numFmtId="0" fontId="22" fillId="9" borderId="2" xfId="0" applyFont="1" applyFill="1" applyBorder="1" applyAlignment="1">
      <alignment horizontal="left" vertical="top" wrapText="1"/>
    </xf>
    <xf numFmtId="0" fontId="22" fillId="13" borderId="7" xfId="0" applyFont="1" applyFill="1" applyBorder="1" applyAlignment="1">
      <alignment horizontal="right" vertical="top"/>
    </xf>
    <xf numFmtId="0" fontId="22" fillId="13" borderId="7" xfId="0" applyFont="1" applyFill="1" applyBorder="1" applyAlignment="1">
      <alignment horizontal="left" vertical="top"/>
    </xf>
    <xf numFmtId="0" fontId="22" fillId="13" borderId="4" xfId="0" applyFont="1" applyFill="1" applyBorder="1" applyAlignment="1">
      <alignment horizontal="right" vertical="top"/>
    </xf>
    <xf numFmtId="0" fontId="22" fillId="13" borderId="4" xfId="0" applyFont="1" applyFill="1" applyBorder="1" applyAlignment="1">
      <alignment horizontal="left" vertical="top"/>
    </xf>
    <xf numFmtId="0" fontId="22" fillId="9" borderId="17" xfId="0" applyFont="1" applyFill="1" applyBorder="1" applyAlignment="1">
      <alignment horizontal="right" vertical="top"/>
    </xf>
    <xf numFmtId="0" fontId="22" fillId="9" borderId="18" xfId="0" applyFont="1" applyFill="1" applyBorder="1" applyAlignment="1">
      <alignment horizontal="right" vertical="top"/>
    </xf>
    <xf numFmtId="0" fontId="22" fillId="9" borderId="18" xfId="0" applyFont="1" applyFill="1" applyBorder="1" applyAlignment="1">
      <alignment horizontal="left" vertical="top"/>
    </xf>
    <xf numFmtId="0" fontId="22" fillId="9" borderId="1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top" wrapText="1"/>
    </xf>
    <xf numFmtId="0" fontId="32" fillId="7" borderId="8" xfId="0" applyFont="1" applyFill="1" applyBorder="1" applyAlignment="1">
      <alignment horizontal="left" vertical="top"/>
    </xf>
    <xf numFmtId="0" fontId="22" fillId="9" borderId="14" xfId="0" applyFont="1" applyFill="1" applyBorder="1" applyAlignment="1">
      <alignment horizontal="right" vertical="top"/>
    </xf>
    <xf numFmtId="0" fontId="22" fillId="9" borderId="7" xfId="0" applyFont="1" applyFill="1" applyBorder="1" applyAlignment="1">
      <alignment horizontal="right" vertical="top"/>
    </xf>
  </cellXfs>
  <cellStyles count="1">
    <cellStyle name="Normaali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8002-BE06-4907-8C69-5999227D3F21}">
  <dimension ref="A1:YZ141"/>
  <sheetViews>
    <sheetView tabSelected="1" workbookViewId="0">
      <selection activeCell="Y119" sqref="Y119"/>
    </sheetView>
  </sheetViews>
  <sheetFormatPr defaultColWidth="9.140625" defaultRowHeight="12.75" x14ac:dyDescent="0.2"/>
  <cols>
    <col min="1" max="1" width="5.5703125" style="37" customWidth="1"/>
    <col min="2" max="2" width="7.42578125" style="37" customWidth="1"/>
    <col min="3" max="3" width="4.140625" style="110" customWidth="1"/>
    <col min="4" max="4" width="3.85546875" style="110" customWidth="1"/>
    <col min="5" max="5" width="2.28515625" style="110" customWidth="1"/>
    <col min="6" max="6" width="3.7109375" style="110" customWidth="1"/>
    <col min="7" max="7" width="4.140625" style="110" customWidth="1"/>
    <col min="8" max="8" width="0.7109375" style="110" customWidth="1"/>
    <col min="9" max="9" width="0.85546875" style="110" customWidth="1"/>
    <col min="10" max="10" width="3.42578125" style="110" customWidth="1"/>
    <col min="11" max="11" width="1.42578125" style="110" customWidth="1"/>
    <col min="12" max="12" width="2.42578125" style="110" customWidth="1"/>
    <col min="13" max="13" width="2.140625" style="110" customWidth="1"/>
    <col min="14" max="14" width="0.42578125" style="110" customWidth="1"/>
    <col min="15" max="15" width="0.140625" style="37" customWidth="1"/>
    <col min="16" max="16" width="0.42578125" style="110" customWidth="1"/>
    <col min="17" max="17" width="1.85546875" style="110" customWidth="1"/>
    <col min="18" max="18" width="3.140625" style="110" customWidth="1"/>
    <col min="19" max="19" width="1.42578125" style="110" customWidth="1"/>
    <col min="20" max="20" width="0.42578125" style="37" customWidth="1"/>
    <col min="21" max="21" width="12.42578125" style="110" customWidth="1"/>
    <col min="22" max="22" width="7.5703125" style="212" customWidth="1"/>
    <col min="23" max="23" width="10.7109375" style="213" customWidth="1"/>
    <col min="24" max="24" width="1.85546875" style="37" customWidth="1"/>
    <col min="25" max="25" width="14.42578125" style="214" customWidth="1"/>
    <col min="26" max="26" width="9.7109375" style="215" customWidth="1"/>
    <col min="27" max="27" width="11.140625" style="104" customWidth="1"/>
    <col min="28" max="28" width="11.42578125" style="216" customWidth="1"/>
    <col min="29" max="29" width="10.28515625" style="36" customWidth="1"/>
    <col min="30" max="16384" width="9.140625" style="37"/>
  </cols>
  <sheetData>
    <row r="1" spans="1:676" s="1" customFormat="1" ht="25.5" customHeight="1" x14ac:dyDescent="0.25">
      <c r="C1" s="362" t="s">
        <v>224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2"/>
      <c r="AC1" s="267"/>
    </row>
    <row r="2" spans="1:676" s="3" customFormat="1" ht="15.75" customHeight="1" x14ac:dyDescent="0.25">
      <c r="C2" s="364" t="s">
        <v>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4"/>
      <c r="AC2" s="268"/>
    </row>
    <row r="3" spans="1:676" s="3" customFormat="1" ht="15.75" customHeight="1" x14ac:dyDescent="0.2">
      <c r="C3" s="366" t="s">
        <v>1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5"/>
      <c r="AC3" s="268"/>
    </row>
    <row r="4" spans="1:676" s="3" customFormat="1" ht="15.75" customHeight="1" x14ac:dyDescent="0.2">
      <c r="C4" s="6" t="s">
        <v>225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8"/>
      <c r="Z4" s="9"/>
      <c r="AA4" s="8"/>
      <c r="AB4" s="10"/>
      <c r="AC4" s="268"/>
    </row>
    <row r="5" spans="1:676" s="11" customFormat="1" ht="15.75" customHeight="1" x14ac:dyDescent="0.25"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6"/>
      <c r="X5" s="6"/>
      <c r="Y5" s="8"/>
      <c r="Z5" s="9"/>
      <c r="AA5" s="8"/>
      <c r="AB5" s="12"/>
      <c r="AC5" s="269"/>
    </row>
    <row r="6" spans="1:676" s="11" customFormat="1" ht="15.75" customHeight="1" x14ac:dyDescent="0.25">
      <c r="C6" s="13" t="s">
        <v>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3"/>
      <c r="X6" s="13"/>
      <c r="Y6" s="15"/>
      <c r="Z6" s="16" t="s">
        <v>4</v>
      </c>
      <c r="AA6" s="15"/>
      <c r="AB6" s="12"/>
      <c r="AC6" s="269"/>
    </row>
    <row r="7" spans="1:676" s="17" customFormat="1" ht="15" customHeight="1" x14ac:dyDescent="0.25"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0"/>
      <c r="W7" s="21"/>
      <c r="X7" s="18"/>
      <c r="Y7" s="22"/>
      <c r="Z7" s="23" t="s">
        <v>5</v>
      </c>
      <c r="AA7" s="22"/>
      <c r="AB7" s="22"/>
      <c r="AC7" s="270"/>
    </row>
    <row r="8" spans="1:676" ht="21" customHeight="1" thickBot="1" x14ac:dyDescent="0.3">
      <c r="A8" s="24" t="s">
        <v>6</v>
      </c>
      <c r="B8" s="367" t="s">
        <v>6</v>
      </c>
      <c r="C8" s="367"/>
      <c r="D8" s="367"/>
      <c r="E8" s="25" t="s">
        <v>6</v>
      </c>
      <c r="F8" s="26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8"/>
      <c r="U8" s="26"/>
      <c r="V8" s="29"/>
      <c r="W8" s="30" t="s">
        <v>7</v>
      </c>
      <c r="X8" s="31"/>
      <c r="Y8" s="32">
        <v>64</v>
      </c>
      <c r="Z8" s="33">
        <v>23</v>
      </c>
      <c r="AA8" s="34"/>
      <c r="AB8" s="35"/>
      <c r="AC8" s="271"/>
    </row>
    <row r="9" spans="1:676" s="44" customFormat="1" ht="63" customHeight="1" thickBot="1" x14ac:dyDescent="0.25">
      <c r="A9" s="38"/>
      <c r="B9" s="39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40"/>
      <c r="S9" s="40"/>
      <c r="T9" s="39"/>
      <c r="U9" s="41"/>
      <c r="V9" s="42" t="s">
        <v>8</v>
      </c>
      <c r="W9" s="43" t="s">
        <v>228</v>
      </c>
      <c r="Y9" s="45" t="s">
        <v>9</v>
      </c>
      <c r="Z9" s="46" t="s">
        <v>10</v>
      </c>
      <c r="AA9" s="281" t="s">
        <v>226</v>
      </c>
      <c r="AB9" s="47" t="s">
        <v>227</v>
      </c>
      <c r="AC9" s="272" t="s">
        <v>11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</row>
    <row r="10" spans="1:676" s="52" customFormat="1" ht="14.25" customHeight="1" thickBot="1" x14ac:dyDescent="0.3">
      <c r="A10" s="48"/>
      <c r="B10" s="369" t="s">
        <v>12</v>
      </c>
      <c r="C10" s="370"/>
      <c r="D10" s="370"/>
      <c r="E10" s="49"/>
      <c r="F10" s="321" t="s">
        <v>13</v>
      </c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2"/>
      <c r="V10" s="50"/>
      <c r="W10" s="51">
        <v>1.4</v>
      </c>
      <c r="Y10" s="53">
        <f t="shared" ref="Y10:Y20" si="0">IF(W10="","",IF(AA10="",$Y$8*W10,IF($Y$8*W10&gt;(AA10+Z10),"!!!",$Y$8*W10)))</f>
        <v>89.6</v>
      </c>
      <c r="Z10" s="61">
        <f t="shared" ref="Z10:Z76" si="1">IF(W10="","",$Z$8*W10)</f>
        <v>32.199999999999996</v>
      </c>
      <c r="AA10" s="54">
        <v>87.99</v>
      </c>
      <c r="AB10" s="55">
        <f t="shared" ref="AB10:AB15" si="2">IF(Z10="","",Z10+AA10)</f>
        <v>120.19</v>
      </c>
      <c r="AC10" s="271">
        <f t="shared" ref="AC10:AC18" si="3">IF(Z10="","",Y10-ROUND(Z10,0))</f>
        <v>57.599999999999994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</row>
    <row r="11" spans="1:676" s="60" customFormat="1" ht="14.25" customHeight="1" thickBot="1" x14ac:dyDescent="0.3">
      <c r="A11" s="56"/>
      <c r="B11" s="358" t="s">
        <v>14</v>
      </c>
      <c r="C11" s="359"/>
      <c r="D11" s="359"/>
      <c r="E11" s="57"/>
      <c r="F11" s="360" t="s">
        <v>15</v>
      </c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1"/>
      <c r="V11" s="58"/>
      <c r="W11" s="59">
        <v>2.5</v>
      </c>
      <c r="Y11" s="53">
        <f t="shared" si="0"/>
        <v>160</v>
      </c>
      <c r="Z11" s="61">
        <f t="shared" si="1"/>
        <v>57.5</v>
      </c>
      <c r="AA11" s="62">
        <v>153.21</v>
      </c>
      <c r="AB11" s="63">
        <f t="shared" si="2"/>
        <v>210.71</v>
      </c>
      <c r="AC11" s="271">
        <f t="shared" si="3"/>
        <v>102</v>
      </c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  <c r="IV11" s="232"/>
      <c r="IW11" s="232"/>
      <c r="IX11" s="232"/>
      <c r="IY11" s="232"/>
      <c r="IZ11" s="232"/>
      <c r="JA11" s="232"/>
      <c r="JB11" s="232"/>
      <c r="JC11" s="232"/>
      <c r="JD11" s="232"/>
      <c r="JE11" s="232"/>
      <c r="JF11" s="232"/>
      <c r="JG11" s="232"/>
      <c r="JH11" s="232"/>
      <c r="JI11" s="232"/>
      <c r="JJ11" s="232"/>
      <c r="JK11" s="232"/>
      <c r="JL11" s="232"/>
      <c r="JM11" s="232"/>
      <c r="JN11" s="232"/>
      <c r="JO11" s="232"/>
      <c r="JP11" s="232"/>
      <c r="JQ11" s="232"/>
      <c r="JR11" s="232"/>
      <c r="JS11" s="232"/>
      <c r="JT11" s="232"/>
      <c r="JU11" s="232"/>
      <c r="JV11" s="232"/>
      <c r="JW11" s="232"/>
      <c r="JX11" s="232"/>
      <c r="JY11" s="232"/>
      <c r="JZ11" s="232"/>
      <c r="KA11" s="232"/>
      <c r="KB11" s="232"/>
      <c r="KC11" s="232"/>
      <c r="KD11" s="232"/>
      <c r="KE11" s="232"/>
      <c r="KF11" s="232"/>
      <c r="KG11" s="232"/>
      <c r="KH11" s="232"/>
      <c r="KI11" s="232"/>
      <c r="KJ11" s="232"/>
      <c r="KK11" s="232"/>
      <c r="KL11" s="232"/>
      <c r="KM11" s="232"/>
      <c r="KN11" s="232"/>
      <c r="KO11" s="232"/>
      <c r="KP11" s="232"/>
      <c r="KQ11" s="232"/>
      <c r="KR11" s="232"/>
      <c r="KS11" s="232"/>
      <c r="KT11" s="232"/>
      <c r="KU11" s="232"/>
      <c r="KV11" s="232"/>
      <c r="KW11" s="232"/>
      <c r="KX11" s="232"/>
      <c r="KY11" s="232"/>
      <c r="KZ11" s="232"/>
      <c r="LA11" s="232"/>
      <c r="LB11" s="232"/>
      <c r="LC11" s="232"/>
      <c r="LD11" s="232"/>
      <c r="LE11" s="232"/>
      <c r="LF11" s="232"/>
      <c r="LG11" s="232"/>
      <c r="LH11" s="232"/>
      <c r="LI11" s="232"/>
      <c r="LJ11" s="232"/>
      <c r="LK11" s="232"/>
      <c r="LL11" s="232"/>
      <c r="LM11" s="232"/>
      <c r="LN11" s="232"/>
      <c r="LO11" s="232"/>
      <c r="LP11" s="232"/>
      <c r="LQ11" s="232"/>
      <c r="LR11" s="232"/>
      <c r="LS11" s="232"/>
      <c r="LT11" s="232"/>
      <c r="LU11" s="232"/>
      <c r="LV11" s="232"/>
      <c r="LW11" s="232"/>
      <c r="LX11" s="232"/>
      <c r="LY11" s="232"/>
      <c r="LZ11" s="232"/>
      <c r="MA11" s="232"/>
      <c r="MB11" s="232"/>
      <c r="MC11" s="232"/>
      <c r="MD11" s="232"/>
      <c r="ME11" s="232"/>
      <c r="MF11" s="232"/>
      <c r="MG11" s="232"/>
      <c r="MH11" s="232"/>
      <c r="MI11" s="232"/>
      <c r="MJ11" s="232"/>
      <c r="MK11" s="232"/>
      <c r="ML11" s="232"/>
      <c r="MM11" s="232"/>
      <c r="MN11" s="232"/>
      <c r="MO11" s="232"/>
      <c r="MP11" s="232"/>
      <c r="MQ11" s="232"/>
      <c r="MR11" s="232"/>
      <c r="MS11" s="232"/>
      <c r="MT11" s="232"/>
      <c r="MU11" s="232"/>
      <c r="MV11" s="232"/>
      <c r="MW11" s="232"/>
      <c r="MX11" s="232"/>
      <c r="MY11" s="232"/>
      <c r="MZ11" s="232"/>
      <c r="NA11" s="232"/>
      <c r="NB11" s="232"/>
      <c r="NC11" s="232"/>
      <c r="ND11" s="232"/>
      <c r="NE11" s="232"/>
      <c r="NF11" s="232"/>
      <c r="NG11" s="232"/>
      <c r="NH11" s="232"/>
      <c r="NI11" s="232"/>
      <c r="NJ11" s="232"/>
      <c r="NK11" s="232"/>
      <c r="NL11" s="232"/>
      <c r="NM11" s="232"/>
      <c r="NN11" s="232"/>
      <c r="NO11" s="232"/>
      <c r="NP11" s="232"/>
      <c r="NQ11" s="232"/>
      <c r="NR11" s="232"/>
      <c r="NS11" s="232"/>
      <c r="NT11" s="232"/>
      <c r="NU11" s="232"/>
      <c r="NV11" s="232"/>
      <c r="NW11" s="232"/>
      <c r="NX11" s="232"/>
      <c r="NY11" s="232"/>
      <c r="NZ11" s="232"/>
      <c r="OA11" s="232"/>
      <c r="OB11" s="232"/>
      <c r="OC11" s="232"/>
      <c r="OD11" s="232"/>
      <c r="OE11" s="232"/>
      <c r="OF11" s="232"/>
      <c r="OG11" s="232"/>
      <c r="OH11" s="232"/>
      <c r="OI11" s="232"/>
      <c r="OJ11" s="232"/>
      <c r="OK11" s="232"/>
      <c r="OL11" s="232"/>
      <c r="OM11" s="232"/>
      <c r="ON11" s="232"/>
      <c r="OO11" s="232"/>
      <c r="OP11" s="232"/>
      <c r="OQ11" s="232"/>
      <c r="OR11" s="232"/>
      <c r="OS11" s="232"/>
      <c r="OT11" s="232"/>
      <c r="OU11" s="232"/>
      <c r="OV11" s="232"/>
      <c r="OW11" s="232"/>
      <c r="OX11" s="232"/>
      <c r="OY11" s="232"/>
      <c r="OZ11" s="232"/>
      <c r="PA11" s="232"/>
      <c r="PB11" s="232"/>
      <c r="PC11" s="232"/>
      <c r="PD11" s="232"/>
      <c r="PE11" s="232"/>
      <c r="PF11" s="232"/>
      <c r="PG11" s="232"/>
      <c r="PH11" s="232"/>
      <c r="PI11" s="232"/>
      <c r="PJ11" s="232"/>
      <c r="PK11" s="232"/>
      <c r="PL11" s="232"/>
      <c r="PM11" s="232"/>
      <c r="PN11" s="232"/>
      <c r="PO11" s="232"/>
      <c r="PP11" s="232"/>
      <c r="PQ11" s="232"/>
      <c r="PR11" s="232"/>
      <c r="PS11" s="232"/>
      <c r="PT11" s="232"/>
      <c r="PU11" s="232"/>
      <c r="PV11" s="232"/>
      <c r="PW11" s="232"/>
      <c r="PX11" s="232"/>
      <c r="PY11" s="232"/>
      <c r="PZ11" s="232"/>
      <c r="QA11" s="232"/>
      <c r="QB11" s="232"/>
      <c r="QC11" s="232"/>
      <c r="QD11" s="232"/>
      <c r="QE11" s="232"/>
      <c r="QF11" s="232"/>
      <c r="QG11" s="232"/>
      <c r="QH11" s="232"/>
      <c r="QI11" s="232"/>
      <c r="QJ11" s="232"/>
      <c r="QK11" s="232"/>
      <c r="QL11" s="232"/>
      <c r="QM11" s="232"/>
      <c r="QN11" s="232"/>
      <c r="QO11" s="232"/>
      <c r="QP11" s="232"/>
      <c r="QQ11" s="232"/>
      <c r="QR11" s="232"/>
      <c r="QS11" s="232"/>
      <c r="QT11" s="232"/>
      <c r="QU11" s="232"/>
      <c r="QV11" s="232"/>
      <c r="QW11" s="232"/>
      <c r="QX11" s="232"/>
      <c r="QY11" s="232"/>
      <c r="QZ11" s="232"/>
      <c r="RA11" s="232"/>
      <c r="RB11" s="232"/>
      <c r="RC11" s="232"/>
      <c r="RD11" s="232"/>
      <c r="RE11" s="232"/>
      <c r="RF11" s="232"/>
      <c r="RG11" s="232"/>
      <c r="RH11" s="232"/>
      <c r="RI11" s="232"/>
      <c r="RJ11" s="232"/>
      <c r="RK11" s="232"/>
      <c r="RL11" s="232"/>
      <c r="RM11" s="232"/>
      <c r="RN11" s="232"/>
      <c r="RO11" s="232"/>
      <c r="RP11" s="232"/>
      <c r="RQ11" s="232"/>
      <c r="RR11" s="232"/>
      <c r="RS11" s="232"/>
      <c r="RT11" s="232"/>
      <c r="RU11" s="232"/>
      <c r="RV11" s="232"/>
      <c r="RW11" s="232"/>
      <c r="RX11" s="232"/>
      <c r="RY11" s="232"/>
      <c r="RZ11" s="232"/>
      <c r="SA11" s="232"/>
      <c r="SB11" s="232"/>
      <c r="SC11" s="232"/>
      <c r="SD11" s="232"/>
      <c r="SE11" s="232"/>
      <c r="SF11" s="232"/>
      <c r="SG11" s="232"/>
      <c r="SH11" s="232"/>
      <c r="SI11" s="232"/>
      <c r="SJ11" s="232"/>
      <c r="SK11" s="232"/>
      <c r="SL11" s="232"/>
      <c r="SM11" s="232"/>
      <c r="SN11" s="232"/>
      <c r="SO11" s="232"/>
      <c r="SP11" s="232"/>
      <c r="SQ11" s="232"/>
      <c r="SR11" s="232"/>
      <c r="SS11" s="232"/>
      <c r="ST11" s="232"/>
      <c r="SU11" s="232"/>
      <c r="SV11" s="232"/>
      <c r="SW11" s="232"/>
      <c r="SX11" s="232"/>
      <c r="SY11" s="232"/>
      <c r="SZ11" s="232"/>
      <c r="TA11" s="232"/>
      <c r="TB11" s="232"/>
      <c r="TC11" s="232"/>
      <c r="TD11" s="232"/>
      <c r="TE11" s="232"/>
      <c r="TF11" s="232"/>
      <c r="TG11" s="232"/>
      <c r="TH11" s="232"/>
      <c r="TI11" s="232"/>
      <c r="TJ11" s="232"/>
      <c r="TK11" s="232"/>
      <c r="TL11" s="232"/>
      <c r="TM11" s="232"/>
      <c r="TN11" s="232"/>
      <c r="TO11" s="232"/>
      <c r="TP11" s="232"/>
      <c r="TQ11" s="232"/>
      <c r="TR11" s="232"/>
      <c r="TS11" s="232"/>
      <c r="TT11" s="232"/>
      <c r="TU11" s="232"/>
      <c r="TV11" s="232"/>
      <c r="TW11" s="232"/>
      <c r="TX11" s="232"/>
      <c r="TY11" s="232"/>
      <c r="TZ11" s="232"/>
      <c r="UA11" s="232"/>
      <c r="UB11" s="232"/>
      <c r="UC11" s="232"/>
      <c r="UD11" s="232"/>
      <c r="UE11" s="232"/>
      <c r="UF11" s="232"/>
      <c r="UG11" s="232"/>
      <c r="UH11" s="232"/>
      <c r="UI11" s="232"/>
      <c r="UJ11" s="232"/>
      <c r="UK11" s="232"/>
      <c r="UL11" s="232"/>
      <c r="UM11" s="232"/>
      <c r="UN11" s="232"/>
      <c r="UO11" s="232"/>
      <c r="UP11" s="232"/>
      <c r="UQ11" s="232"/>
      <c r="UR11" s="232"/>
      <c r="US11" s="232"/>
      <c r="UT11" s="232"/>
      <c r="UU11" s="232"/>
      <c r="UV11" s="232"/>
      <c r="UW11" s="232"/>
      <c r="UX11" s="232"/>
      <c r="UY11" s="232"/>
      <c r="UZ11" s="232"/>
      <c r="VA11" s="232"/>
      <c r="VB11" s="232"/>
      <c r="VC11" s="232"/>
      <c r="VD11" s="232"/>
      <c r="VE11" s="232"/>
      <c r="VF11" s="232"/>
      <c r="VG11" s="232"/>
      <c r="VH11" s="232"/>
      <c r="VI11" s="232"/>
      <c r="VJ11" s="232"/>
      <c r="VK11" s="232"/>
      <c r="VL11" s="232"/>
      <c r="VM11" s="232"/>
      <c r="VN11" s="232"/>
      <c r="VO11" s="232"/>
      <c r="VP11" s="232"/>
      <c r="VQ11" s="232"/>
      <c r="VR11" s="232"/>
      <c r="VS11" s="232"/>
      <c r="VT11" s="232"/>
      <c r="VU11" s="232"/>
      <c r="VV11" s="232"/>
      <c r="VW11" s="232"/>
      <c r="VX11" s="232"/>
      <c r="VY11" s="232"/>
      <c r="VZ11" s="232"/>
      <c r="WA11" s="232"/>
      <c r="WB11" s="232"/>
      <c r="WC11" s="232"/>
      <c r="WD11" s="232"/>
      <c r="WE11" s="232"/>
      <c r="WF11" s="232"/>
      <c r="WG11" s="232"/>
      <c r="WH11" s="232"/>
      <c r="WI11" s="232"/>
      <c r="WJ11" s="232"/>
      <c r="WK11" s="232"/>
      <c r="WL11" s="232"/>
      <c r="WM11" s="232"/>
      <c r="WN11" s="232"/>
      <c r="WO11" s="232"/>
      <c r="WP11" s="232"/>
      <c r="WQ11" s="232"/>
      <c r="WR11" s="232"/>
      <c r="WS11" s="232"/>
      <c r="WT11" s="232"/>
      <c r="WU11" s="232"/>
      <c r="WV11" s="232"/>
      <c r="WW11" s="232"/>
      <c r="WX11" s="232"/>
      <c r="WY11" s="232"/>
      <c r="WZ11" s="232"/>
      <c r="XA11" s="232"/>
      <c r="XB11" s="232"/>
      <c r="XC11" s="232"/>
      <c r="XD11" s="232"/>
      <c r="XE11" s="232"/>
      <c r="XF11" s="232"/>
      <c r="XG11" s="232"/>
      <c r="XH11" s="232"/>
      <c r="XI11" s="232"/>
      <c r="XJ11" s="232"/>
      <c r="XK11" s="232"/>
      <c r="XL11" s="232"/>
      <c r="XM11" s="232"/>
      <c r="XN11" s="232"/>
      <c r="XO11" s="232"/>
      <c r="XP11" s="232"/>
      <c r="XQ11" s="232"/>
      <c r="XR11" s="232"/>
      <c r="XS11" s="232"/>
      <c r="XT11" s="232"/>
      <c r="XU11" s="232"/>
      <c r="XV11" s="232"/>
      <c r="XW11" s="232"/>
      <c r="XX11" s="232"/>
      <c r="XY11" s="232"/>
      <c r="XZ11" s="232"/>
      <c r="YA11" s="232"/>
      <c r="YB11" s="232"/>
      <c r="YC11" s="232"/>
      <c r="YD11" s="232"/>
      <c r="YE11" s="232"/>
      <c r="YF11" s="232"/>
      <c r="YG11" s="232"/>
      <c r="YH11" s="232"/>
      <c r="YI11" s="232"/>
      <c r="YJ11" s="232"/>
      <c r="YK11" s="232"/>
      <c r="YL11" s="232"/>
      <c r="YM11" s="232"/>
      <c r="YN11" s="232"/>
      <c r="YO11" s="232"/>
      <c r="YP11" s="232"/>
      <c r="YQ11" s="232"/>
      <c r="YR11" s="232"/>
      <c r="YS11" s="232"/>
      <c r="YT11" s="232"/>
      <c r="YU11" s="232"/>
      <c r="YV11" s="232"/>
      <c r="YW11" s="232"/>
      <c r="YX11" s="232"/>
      <c r="YY11" s="232"/>
      <c r="YZ11" s="232"/>
    </row>
    <row r="12" spans="1:676" s="75" customFormat="1" ht="14.25" customHeight="1" x14ac:dyDescent="0.25">
      <c r="A12" s="64"/>
      <c r="B12" s="65"/>
      <c r="C12" s="66"/>
      <c r="D12" s="66"/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9"/>
      <c r="W12" s="70"/>
      <c r="X12" s="71"/>
      <c r="Y12" s="72" t="str">
        <f t="shared" si="0"/>
        <v/>
      </c>
      <c r="Z12" s="73" t="str">
        <f t="shared" si="1"/>
        <v/>
      </c>
      <c r="AA12" s="74"/>
      <c r="AB12" s="74" t="str">
        <f t="shared" si="2"/>
        <v/>
      </c>
      <c r="AC12" s="271" t="str">
        <f t="shared" si="3"/>
        <v/>
      </c>
    </row>
    <row r="13" spans="1:676" s="85" customFormat="1" ht="13.5" customHeight="1" thickBot="1" x14ac:dyDescent="0.3">
      <c r="A13" s="76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7"/>
      <c r="Q13" s="77"/>
      <c r="R13" s="77"/>
      <c r="S13" s="77"/>
      <c r="T13" s="78"/>
      <c r="U13" s="77"/>
      <c r="V13" s="79"/>
      <c r="W13" s="80"/>
      <c r="X13" s="81"/>
      <c r="Y13" s="82" t="str">
        <f t="shared" si="0"/>
        <v/>
      </c>
      <c r="Z13" s="83" t="str">
        <f t="shared" si="1"/>
        <v/>
      </c>
      <c r="AA13" s="84"/>
      <c r="AB13" s="84" t="str">
        <f t="shared" si="2"/>
        <v/>
      </c>
      <c r="AC13" s="271" t="str">
        <f t="shared" si="3"/>
        <v/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  <c r="IW13" s="75"/>
      <c r="IX13" s="75"/>
      <c r="IY13" s="75"/>
      <c r="IZ13" s="75"/>
      <c r="JA13" s="75"/>
      <c r="JB13" s="75"/>
      <c r="JC13" s="75"/>
      <c r="JD13" s="75"/>
      <c r="JE13" s="75"/>
      <c r="JF13" s="75"/>
      <c r="JG13" s="75"/>
      <c r="JH13" s="75"/>
      <c r="JI13" s="75"/>
      <c r="JJ13" s="75"/>
      <c r="JK13" s="75"/>
      <c r="JL13" s="75"/>
      <c r="JM13" s="75"/>
      <c r="JN13" s="75"/>
      <c r="JO13" s="75"/>
      <c r="JP13" s="75"/>
      <c r="JQ13" s="75"/>
      <c r="JR13" s="75"/>
      <c r="JS13" s="75"/>
      <c r="JT13" s="75"/>
      <c r="JU13" s="75"/>
      <c r="JV13" s="75"/>
      <c r="JW13" s="75"/>
      <c r="JX13" s="75"/>
      <c r="JY13" s="75"/>
      <c r="JZ13" s="75"/>
      <c r="KA13" s="75"/>
      <c r="KB13" s="75"/>
      <c r="KC13" s="75"/>
      <c r="KD13" s="75"/>
      <c r="KE13" s="75"/>
      <c r="KF13" s="75"/>
      <c r="KG13" s="75"/>
      <c r="KH13" s="75"/>
      <c r="KI13" s="75"/>
      <c r="KJ13" s="75"/>
      <c r="KK13" s="75"/>
      <c r="KL13" s="75"/>
      <c r="KM13" s="75"/>
      <c r="KN13" s="75"/>
      <c r="KO13" s="75"/>
      <c r="KP13" s="75"/>
      <c r="KQ13" s="75"/>
      <c r="KR13" s="75"/>
      <c r="KS13" s="75"/>
      <c r="KT13" s="75"/>
      <c r="KU13" s="75"/>
      <c r="KV13" s="75"/>
      <c r="KW13" s="75"/>
      <c r="KX13" s="75"/>
      <c r="KY13" s="75"/>
      <c r="KZ13" s="75"/>
      <c r="LA13" s="75"/>
      <c r="LB13" s="75"/>
      <c r="LC13" s="75"/>
      <c r="LD13" s="75"/>
      <c r="LE13" s="75"/>
      <c r="LF13" s="75"/>
      <c r="LG13" s="75"/>
      <c r="LH13" s="75"/>
      <c r="LI13" s="75"/>
      <c r="LJ13" s="75"/>
      <c r="LK13" s="75"/>
      <c r="LL13" s="75"/>
      <c r="LM13" s="75"/>
      <c r="LN13" s="75"/>
      <c r="LO13" s="75"/>
      <c r="LP13" s="75"/>
      <c r="LQ13" s="75"/>
      <c r="LR13" s="75"/>
      <c r="LS13" s="75"/>
      <c r="LT13" s="75"/>
      <c r="LU13" s="75"/>
      <c r="LV13" s="75"/>
      <c r="LW13" s="75"/>
      <c r="LX13" s="75"/>
      <c r="LY13" s="75"/>
      <c r="LZ13" s="75"/>
      <c r="MA13" s="75"/>
      <c r="MB13" s="75"/>
      <c r="MC13" s="75"/>
      <c r="MD13" s="75"/>
      <c r="ME13" s="75"/>
      <c r="MF13" s="75"/>
      <c r="MG13" s="75"/>
      <c r="MH13" s="75"/>
      <c r="MI13" s="75"/>
      <c r="MJ13" s="75"/>
      <c r="MK13" s="75"/>
      <c r="ML13" s="75"/>
      <c r="MM13" s="75"/>
      <c r="MN13" s="75"/>
      <c r="MO13" s="75"/>
      <c r="MP13" s="75"/>
      <c r="MQ13" s="75"/>
      <c r="MR13" s="75"/>
      <c r="MS13" s="75"/>
      <c r="MT13" s="75"/>
      <c r="MU13" s="75"/>
      <c r="MV13" s="75"/>
      <c r="MW13" s="75"/>
      <c r="MX13" s="75"/>
      <c r="MY13" s="75"/>
      <c r="MZ13" s="75"/>
      <c r="NA13" s="75"/>
      <c r="NB13" s="75"/>
      <c r="NC13" s="75"/>
      <c r="ND13" s="75"/>
      <c r="NE13" s="75"/>
      <c r="NF13" s="75"/>
      <c r="NG13" s="75"/>
      <c r="NH13" s="75"/>
      <c r="NI13" s="75"/>
      <c r="NJ13" s="75"/>
      <c r="NK13" s="75"/>
      <c r="NL13" s="75"/>
      <c r="NM13" s="75"/>
      <c r="NN13" s="75"/>
      <c r="NO13" s="75"/>
      <c r="NP13" s="75"/>
      <c r="NQ13" s="75"/>
      <c r="NR13" s="75"/>
      <c r="NS13" s="75"/>
      <c r="NT13" s="75"/>
      <c r="NU13" s="75"/>
      <c r="NV13" s="75"/>
      <c r="NW13" s="75"/>
      <c r="NX13" s="75"/>
      <c r="NY13" s="75"/>
      <c r="NZ13" s="75"/>
      <c r="OA13" s="75"/>
      <c r="OB13" s="75"/>
      <c r="OC13" s="75"/>
      <c r="OD13" s="75"/>
      <c r="OE13" s="75"/>
      <c r="OF13" s="75"/>
      <c r="OG13" s="75"/>
      <c r="OH13" s="75"/>
      <c r="OI13" s="75"/>
      <c r="OJ13" s="75"/>
      <c r="OK13" s="75"/>
      <c r="OL13" s="75"/>
      <c r="OM13" s="75"/>
      <c r="ON13" s="75"/>
      <c r="OO13" s="75"/>
      <c r="OP13" s="75"/>
      <c r="OQ13" s="75"/>
      <c r="OR13" s="75"/>
      <c r="OS13" s="75"/>
      <c r="OT13" s="75"/>
      <c r="OU13" s="75"/>
      <c r="OV13" s="75"/>
      <c r="OW13" s="75"/>
      <c r="OX13" s="75"/>
      <c r="OY13" s="75"/>
      <c r="OZ13" s="75"/>
      <c r="PA13" s="75"/>
      <c r="PB13" s="75"/>
      <c r="PC13" s="75"/>
      <c r="PD13" s="75"/>
      <c r="PE13" s="75"/>
      <c r="PF13" s="75"/>
      <c r="PG13" s="75"/>
      <c r="PH13" s="75"/>
      <c r="PI13" s="75"/>
      <c r="PJ13" s="75"/>
      <c r="PK13" s="75"/>
      <c r="PL13" s="75"/>
      <c r="PM13" s="75"/>
      <c r="PN13" s="75"/>
      <c r="PO13" s="75"/>
      <c r="PP13" s="75"/>
      <c r="PQ13" s="75"/>
      <c r="PR13" s="75"/>
      <c r="PS13" s="75"/>
      <c r="PT13" s="75"/>
      <c r="PU13" s="75"/>
      <c r="PV13" s="75"/>
      <c r="PW13" s="75"/>
      <c r="PX13" s="75"/>
      <c r="PY13" s="75"/>
      <c r="PZ13" s="75"/>
      <c r="QA13" s="75"/>
      <c r="QB13" s="75"/>
      <c r="QC13" s="75"/>
      <c r="QD13" s="75"/>
      <c r="QE13" s="75"/>
      <c r="QF13" s="75"/>
      <c r="QG13" s="75"/>
      <c r="QH13" s="75"/>
      <c r="QI13" s="75"/>
      <c r="QJ13" s="75"/>
      <c r="QK13" s="75"/>
      <c r="QL13" s="75"/>
      <c r="QM13" s="75"/>
      <c r="QN13" s="75"/>
      <c r="QO13" s="75"/>
      <c r="QP13" s="75"/>
      <c r="QQ13" s="75"/>
      <c r="QR13" s="75"/>
      <c r="QS13" s="75"/>
      <c r="QT13" s="75"/>
      <c r="QU13" s="75"/>
      <c r="QV13" s="75"/>
      <c r="QW13" s="75"/>
      <c r="QX13" s="75"/>
      <c r="QY13" s="75"/>
      <c r="QZ13" s="75"/>
      <c r="RA13" s="75"/>
      <c r="RB13" s="75"/>
      <c r="RC13" s="75"/>
      <c r="RD13" s="75"/>
      <c r="RE13" s="75"/>
      <c r="RF13" s="75"/>
      <c r="RG13" s="75"/>
      <c r="RH13" s="75"/>
      <c r="RI13" s="75"/>
      <c r="RJ13" s="75"/>
      <c r="RK13" s="75"/>
      <c r="RL13" s="75"/>
      <c r="RM13" s="75"/>
      <c r="RN13" s="75"/>
      <c r="RO13" s="75"/>
      <c r="RP13" s="75"/>
      <c r="RQ13" s="75"/>
      <c r="RR13" s="75"/>
      <c r="RS13" s="75"/>
      <c r="RT13" s="75"/>
      <c r="RU13" s="75"/>
      <c r="RV13" s="75"/>
      <c r="RW13" s="75"/>
      <c r="RX13" s="75"/>
      <c r="RY13" s="75"/>
      <c r="RZ13" s="75"/>
      <c r="SA13" s="75"/>
      <c r="SB13" s="75"/>
      <c r="SC13" s="75"/>
      <c r="SD13" s="75"/>
      <c r="SE13" s="75"/>
      <c r="SF13" s="75"/>
      <c r="SG13" s="75"/>
      <c r="SH13" s="75"/>
      <c r="SI13" s="75"/>
      <c r="SJ13" s="75"/>
      <c r="SK13" s="75"/>
      <c r="SL13" s="75"/>
      <c r="SM13" s="75"/>
      <c r="SN13" s="75"/>
      <c r="SO13" s="75"/>
      <c r="SP13" s="75"/>
      <c r="SQ13" s="75"/>
      <c r="SR13" s="75"/>
      <c r="SS13" s="75"/>
      <c r="ST13" s="75"/>
      <c r="SU13" s="75"/>
      <c r="SV13" s="75"/>
      <c r="SW13" s="75"/>
      <c r="SX13" s="75"/>
      <c r="SY13" s="75"/>
      <c r="SZ13" s="75"/>
      <c r="TA13" s="75"/>
      <c r="TB13" s="75"/>
      <c r="TC13" s="75"/>
      <c r="TD13" s="75"/>
      <c r="TE13" s="75"/>
      <c r="TF13" s="75"/>
      <c r="TG13" s="75"/>
      <c r="TH13" s="75"/>
      <c r="TI13" s="75"/>
      <c r="TJ13" s="75"/>
      <c r="TK13" s="75"/>
      <c r="TL13" s="75"/>
      <c r="TM13" s="75"/>
      <c r="TN13" s="75"/>
      <c r="TO13" s="75"/>
      <c r="TP13" s="75"/>
      <c r="TQ13" s="75"/>
      <c r="TR13" s="75"/>
      <c r="TS13" s="75"/>
      <c r="TT13" s="75"/>
      <c r="TU13" s="75"/>
      <c r="TV13" s="75"/>
      <c r="TW13" s="75"/>
      <c r="TX13" s="75"/>
      <c r="TY13" s="75"/>
      <c r="TZ13" s="75"/>
      <c r="UA13" s="75"/>
      <c r="UB13" s="75"/>
      <c r="UC13" s="75"/>
      <c r="UD13" s="75"/>
      <c r="UE13" s="75"/>
      <c r="UF13" s="75"/>
      <c r="UG13" s="75"/>
      <c r="UH13" s="75"/>
      <c r="UI13" s="75"/>
      <c r="UJ13" s="75"/>
      <c r="UK13" s="75"/>
      <c r="UL13" s="75"/>
      <c r="UM13" s="75"/>
      <c r="UN13" s="75"/>
      <c r="UO13" s="75"/>
      <c r="UP13" s="75"/>
      <c r="UQ13" s="75"/>
      <c r="UR13" s="75"/>
      <c r="US13" s="75"/>
      <c r="UT13" s="75"/>
      <c r="UU13" s="75"/>
      <c r="UV13" s="75"/>
      <c r="UW13" s="75"/>
      <c r="UX13" s="75"/>
      <c r="UY13" s="75"/>
      <c r="UZ13" s="75"/>
      <c r="VA13" s="75"/>
      <c r="VB13" s="75"/>
      <c r="VC13" s="75"/>
      <c r="VD13" s="75"/>
      <c r="VE13" s="75"/>
      <c r="VF13" s="75"/>
      <c r="VG13" s="75"/>
      <c r="VH13" s="75"/>
      <c r="VI13" s="75"/>
      <c r="VJ13" s="75"/>
      <c r="VK13" s="75"/>
      <c r="VL13" s="75"/>
      <c r="VM13" s="75"/>
      <c r="VN13" s="75"/>
      <c r="VO13" s="75"/>
      <c r="VP13" s="75"/>
      <c r="VQ13" s="75"/>
      <c r="VR13" s="75"/>
      <c r="VS13" s="75"/>
      <c r="VT13" s="75"/>
      <c r="VU13" s="75"/>
      <c r="VV13" s="75"/>
      <c r="VW13" s="75"/>
      <c r="VX13" s="75"/>
      <c r="VY13" s="75"/>
      <c r="VZ13" s="75"/>
      <c r="WA13" s="75"/>
      <c r="WB13" s="75"/>
      <c r="WC13" s="75"/>
      <c r="WD13" s="75"/>
      <c r="WE13" s="75"/>
      <c r="WF13" s="75"/>
      <c r="WG13" s="75"/>
      <c r="WH13" s="75"/>
      <c r="WI13" s="75"/>
      <c r="WJ13" s="75"/>
      <c r="WK13" s="75"/>
      <c r="WL13" s="75"/>
      <c r="WM13" s="75"/>
      <c r="WN13" s="75"/>
      <c r="WO13" s="75"/>
      <c r="WP13" s="75"/>
      <c r="WQ13" s="75"/>
      <c r="WR13" s="75"/>
      <c r="WS13" s="75"/>
      <c r="WT13" s="75"/>
      <c r="WU13" s="75"/>
      <c r="WV13" s="75"/>
      <c r="WW13" s="75"/>
      <c r="WX13" s="75"/>
      <c r="WY13" s="75"/>
      <c r="WZ13" s="75"/>
      <c r="XA13" s="75"/>
      <c r="XB13" s="75"/>
      <c r="XC13" s="75"/>
      <c r="XD13" s="75"/>
      <c r="XE13" s="75"/>
      <c r="XF13" s="75"/>
      <c r="XG13" s="75"/>
      <c r="XH13" s="75"/>
      <c r="XI13" s="75"/>
      <c r="XJ13" s="75"/>
      <c r="XK13" s="75"/>
      <c r="XL13" s="75"/>
      <c r="XM13" s="75"/>
      <c r="XN13" s="75"/>
      <c r="XO13" s="75"/>
      <c r="XP13" s="75"/>
      <c r="XQ13" s="75"/>
      <c r="XR13" s="75"/>
      <c r="XS13" s="75"/>
      <c r="XT13" s="75"/>
      <c r="XU13" s="75"/>
      <c r="XV13" s="75"/>
      <c r="XW13" s="75"/>
      <c r="XX13" s="75"/>
      <c r="XY13" s="75"/>
      <c r="XZ13" s="75"/>
      <c r="YA13" s="75"/>
      <c r="YB13" s="75"/>
      <c r="YC13" s="75"/>
      <c r="YD13" s="75"/>
      <c r="YE13" s="75"/>
      <c r="YF13" s="75"/>
      <c r="YG13" s="75"/>
      <c r="YH13" s="75"/>
      <c r="YI13" s="75"/>
      <c r="YJ13" s="75"/>
      <c r="YK13" s="75"/>
      <c r="YL13" s="75"/>
      <c r="YM13" s="75"/>
      <c r="YN13" s="75"/>
      <c r="YO13" s="75"/>
      <c r="YP13" s="75"/>
      <c r="YQ13" s="75"/>
      <c r="YR13" s="75"/>
      <c r="YS13" s="75"/>
      <c r="YT13" s="75"/>
      <c r="YU13" s="75"/>
      <c r="YV13" s="75"/>
      <c r="YW13" s="75"/>
      <c r="YX13" s="75"/>
      <c r="YY13" s="75"/>
      <c r="YZ13" s="75"/>
    </row>
    <row r="14" spans="1:676" s="93" customFormat="1" ht="13.5" customHeight="1" x14ac:dyDescent="0.25">
      <c r="A14" s="86"/>
      <c r="B14" s="87"/>
      <c r="C14" s="327" t="s">
        <v>16</v>
      </c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88"/>
      <c r="P14" s="89"/>
      <c r="Q14" s="89"/>
      <c r="R14" s="89"/>
      <c r="S14" s="89"/>
      <c r="T14" s="88"/>
      <c r="U14" s="90"/>
      <c r="V14" s="91"/>
      <c r="W14" s="92"/>
      <c r="Y14" s="94" t="str">
        <f t="shared" si="0"/>
        <v/>
      </c>
      <c r="Z14" s="95" t="str">
        <f t="shared" si="1"/>
        <v/>
      </c>
      <c r="AA14" s="96"/>
      <c r="AB14" s="96" t="str">
        <f t="shared" si="2"/>
        <v/>
      </c>
      <c r="AC14" s="271" t="str">
        <f t="shared" si="3"/>
        <v/>
      </c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</row>
    <row r="15" spans="1:676" ht="14.25" customHeight="1" x14ac:dyDescent="0.25">
      <c r="A15" s="97"/>
      <c r="B15" s="319" t="s">
        <v>17</v>
      </c>
      <c r="C15" s="320"/>
      <c r="D15" s="320"/>
      <c r="E15" s="98"/>
      <c r="F15" s="325" t="s">
        <v>18</v>
      </c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6"/>
      <c r="V15" s="99" t="s">
        <v>17</v>
      </c>
      <c r="W15" s="100">
        <v>0.5</v>
      </c>
      <c r="Y15" s="101">
        <f t="shared" si="0"/>
        <v>32</v>
      </c>
      <c r="Z15" s="102">
        <f t="shared" si="1"/>
        <v>11.5</v>
      </c>
      <c r="AA15" s="103">
        <v>44.01</v>
      </c>
      <c r="AB15" s="103">
        <f t="shared" si="2"/>
        <v>55.51</v>
      </c>
      <c r="AC15" s="271">
        <f t="shared" si="3"/>
        <v>20</v>
      </c>
    </row>
    <row r="16" spans="1:676" ht="14.25" customHeight="1" x14ac:dyDescent="0.25">
      <c r="A16" s="97"/>
      <c r="B16" s="319" t="s">
        <v>19</v>
      </c>
      <c r="C16" s="320"/>
      <c r="D16" s="320"/>
      <c r="E16" s="98"/>
      <c r="F16" s="325" t="s">
        <v>20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6"/>
      <c r="V16" s="105" t="s">
        <v>19</v>
      </c>
      <c r="W16" s="106">
        <v>1.2</v>
      </c>
      <c r="Y16" s="101">
        <f t="shared" si="0"/>
        <v>76.8</v>
      </c>
      <c r="Z16" s="108">
        <f t="shared" si="1"/>
        <v>27.599999999999998</v>
      </c>
      <c r="AA16" s="109">
        <v>81.09</v>
      </c>
      <c r="AB16" s="103">
        <f>IF(Z16="","",Z16+AA16)</f>
        <v>108.69</v>
      </c>
      <c r="AC16" s="271">
        <f t="shared" si="3"/>
        <v>48.8</v>
      </c>
    </row>
    <row r="17" spans="1:676" ht="14.25" customHeight="1" x14ac:dyDescent="0.25">
      <c r="A17" s="97"/>
      <c r="B17" s="328" t="s">
        <v>21</v>
      </c>
      <c r="C17" s="329"/>
      <c r="D17" s="329"/>
      <c r="F17" s="337" t="s">
        <v>22</v>
      </c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8"/>
      <c r="V17" s="111" t="s">
        <v>21</v>
      </c>
      <c r="W17" s="291">
        <v>1.5</v>
      </c>
      <c r="Y17" s="101">
        <f t="shared" si="0"/>
        <v>96</v>
      </c>
      <c r="Z17" s="112">
        <f t="shared" si="1"/>
        <v>34.5</v>
      </c>
      <c r="AA17" s="109">
        <v>64.349999999999994</v>
      </c>
      <c r="AB17" s="103">
        <f>IF(Z17="","",Z17+AA17)</f>
        <v>98.85</v>
      </c>
      <c r="AC17" s="271">
        <f t="shared" si="3"/>
        <v>61</v>
      </c>
    </row>
    <row r="18" spans="1:676" ht="14.25" customHeight="1" x14ac:dyDescent="0.25">
      <c r="A18" s="97"/>
      <c r="B18" s="328" t="s">
        <v>23</v>
      </c>
      <c r="C18" s="329"/>
      <c r="D18" s="329"/>
      <c r="F18" s="337" t="s">
        <v>24</v>
      </c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8"/>
      <c r="V18" s="113" t="s">
        <v>23</v>
      </c>
      <c r="W18" s="292">
        <v>2.5</v>
      </c>
      <c r="Y18" s="101">
        <f t="shared" si="0"/>
        <v>160</v>
      </c>
      <c r="Z18" s="112">
        <f t="shared" si="1"/>
        <v>57.5</v>
      </c>
      <c r="AA18" s="287">
        <v>103.04</v>
      </c>
      <c r="AB18" s="103">
        <f>IF(Z18="","",Z18+AA18)</f>
        <v>160.54000000000002</v>
      </c>
      <c r="AC18" s="271">
        <f t="shared" si="3"/>
        <v>102</v>
      </c>
    </row>
    <row r="19" spans="1:676" ht="14.25" customHeight="1" x14ac:dyDescent="0.25">
      <c r="A19" s="97"/>
      <c r="B19" s="245"/>
      <c r="C19" s="354" t="s">
        <v>25</v>
      </c>
      <c r="D19" s="354"/>
      <c r="E19" s="297"/>
      <c r="F19" s="355" t="s">
        <v>26</v>
      </c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246" t="s">
        <v>25</v>
      </c>
      <c r="W19" s="247">
        <v>0.5</v>
      </c>
      <c r="Y19" s="101">
        <f t="shared" si="0"/>
        <v>32</v>
      </c>
      <c r="Z19" s="112">
        <f t="shared" si="1"/>
        <v>11.5</v>
      </c>
      <c r="AA19" s="282">
        <v>44</v>
      </c>
      <c r="AB19" s="103">
        <f>IF(Z19="","",Z19+AA19)</f>
        <v>55.5</v>
      </c>
      <c r="AC19" s="271"/>
    </row>
    <row r="20" spans="1:676" ht="14.25" customHeight="1" x14ac:dyDescent="0.25">
      <c r="A20" s="97"/>
      <c r="B20" s="245"/>
      <c r="C20" s="356" t="s">
        <v>27</v>
      </c>
      <c r="D20" s="356"/>
      <c r="E20" s="297"/>
      <c r="F20" s="357" t="s">
        <v>28</v>
      </c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246" t="s">
        <v>27</v>
      </c>
      <c r="W20" s="247">
        <v>0.9</v>
      </c>
      <c r="Y20" s="101">
        <f t="shared" si="0"/>
        <v>57.6</v>
      </c>
      <c r="Z20" s="112">
        <f t="shared" si="1"/>
        <v>20.7</v>
      </c>
      <c r="AA20" s="282">
        <v>78.599999999999994</v>
      </c>
      <c r="AB20" s="103">
        <f>IF(Z20="","",Z20+AA20)</f>
        <v>99.3</v>
      </c>
      <c r="AC20" s="271"/>
    </row>
    <row r="21" spans="1:676" s="85" customFormat="1" ht="13.5" customHeight="1" thickBot="1" x14ac:dyDescent="0.3">
      <c r="A21" s="76"/>
      <c r="B21" s="7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76"/>
      <c r="P21" s="116"/>
      <c r="Q21" s="116"/>
      <c r="R21" s="116"/>
      <c r="S21" s="116"/>
      <c r="T21" s="76"/>
      <c r="U21" s="116"/>
      <c r="V21" s="117"/>
      <c r="W21" s="118"/>
      <c r="Y21" s="119" t="str">
        <f>IF(W21="","",IF(#REF!="",$Y$8*W21,IF($Y$8*W21&gt;(#REF!+Z21),"!!!",$Y$8*W21)))</f>
        <v/>
      </c>
      <c r="Z21" s="120" t="str">
        <f t="shared" si="1"/>
        <v/>
      </c>
      <c r="AA21" s="121"/>
      <c r="AB21" s="122" t="str">
        <f>IF(Z21="","",Z21+#REF!)</f>
        <v/>
      </c>
      <c r="AC21" s="271" t="str">
        <f t="shared" ref="AC21:AC52" si="4">IF(Z21="","",Y21-ROUND(Z21,0))</f>
        <v/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  <c r="IW21" s="75"/>
      <c r="IX21" s="75"/>
      <c r="IY21" s="75"/>
      <c r="IZ21" s="75"/>
      <c r="JA21" s="75"/>
      <c r="JB21" s="75"/>
      <c r="JC21" s="75"/>
      <c r="JD21" s="75"/>
      <c r="JE21" s="75"/>
      <c r="JF21" s="75"/>
      <c r="JG21" s="75"/>
      <c r="JH21" s="75"/>
      <c r="JI21" s="75"/>
      <c r="JJ21" s="75"/>
      <c r="JK21" s="75"/>
      <c r="JL21" s="75"/>
      <c r="JM21" s="75"/>
      <c r="JN21" s="75"/>
      <c r="JO21" s="75"/>
      <c r="JP21" s="75"/>
      <c r="JQ21" s="75"/>
      <c r="JR21" s="75"/>
      <c r="JS21" s="75"/>
      <c r="JT21" s="75"/>
      <c r="JU21" s="75"/>
      <c r="JV21" s="75"/>
      <c r="JW21" s="75"/>
      <c r="JX21" s="75"/>
      <c r="JY21" s="75"/>
      <c r="JZ21" s="75"/>
      <c r="KA21" s="75"/>
      <c r="KB21" s="75"/>
      <c r="KC21" s="75"/>
      <c r="KD21" s="75"/>
      <c r="KE21" s="75"/>
      <c r="KF21" s="75"/>
      <c r="KG21" s="75"/>
      <c r="KH21" s="75"/>
      <c r="KI21" s="75"/>
      <c r="KJ21" s="75"/>
      <c r="KK21" s="75"/>
      <c r="KL21" s="75"/>
      <c r="KM21" s="75"/>
      <c r="KN21" s="75"/>
      <c r="KO21" s="75"/>
      <c r="KP21" s="75"/>
      <c r="KQ21" s="75"/>
      <c r="KR21" s="75"/>
      <c r="KS21" s="75"/>
      <c r="KT21" s="75"/>
      <c r="KU21" s="75"/>
      <c r="KV21" s="75"/>
      <c r="KW21" s="75"/>
      <c r="KX21" s="75"/>
      <c r="KY21" s="75"/>
      <c r="KZ21" s="75"/>
      <c r="LA21" s="75"/>
      <c r="LB21" s="75"/>
      <c r="LC21" s="75"/>
      <c r="LD21" s="75"/>
      <c r="LE21" s="75"/>
      <c r="LF21" s="75"/>
      <c r="LG21" s="75"/>
      <c r="LH21" s="75"/>
      <c r="LI21" s="75"/>
      <c r="LJ21" s="75"/>
      <c r="LK21" s="75"/>
      <c r="LL21" s="75"/>
      <c r="LM21" s="75"/>
      <c r="LN21" s="75"/>
      <c r="LO21" s="75"/>
      <c r="LP21" s="75"/>
      <c r="LQ21" s="75"/>
      <c r="LR21" s="75"/>
      <c r="LS21" s="75"/>
      <c r="LT21" s="75"/>
      <c r="LU21" s="75"/>
      <c r="LV21" s="75"/>
      <c r="LW21" s="75"/>
      <c r="LX21" s="75"/>
      <c r="LY21" s="75"/>
      <c r="LZ21" s="75"/>
      <c r="MA21" s="75"/>
      <c r="MB21" s="75"/>
      <c r="MC21" s="75"/>
      <c r="MD21" s="75"/>
      <c r="ME21" s="75"/>
      <c r="MF21" s="75"/>
      <c r="MG21" s="75"/>
      <c r="MH21" s="75"/>
      <c r="MI21" s="75"/>
      <c r="MJ21" s="75"/>
      <c r="MK21" s="75"/>
      <c r="ML21" s="75"/>
      <c r="MM21" s="75"/>
      <c r="MN21" s="75"/>
      <c r="MO21" s="75"/>
      <c r="MP21" s="75"/>
      <c r="MQ21" s="75"/>
      <c r="MR21" s="75"/>
      <c r="MS21" s="75"/>
      <c r="MT21" s="75"/>
      <c r="MU21" s="75"/>
      <c r="MV21" s="75"/>
      <c r="MW21" s="75"/>
      <c r="MX21" s="75"/>
      <c r="MY21" s="75"/>
      <c r="MZ21" s="75"/>
      <c r="NA21" s="75"/>
      <c r="NB21" s="75"/>
      <c r="NC21" s="75"/>
      <c r="ND21" s="75"/>
      <c r="NE21" s="75"/>
      <c r="NF21" s="75"/>
      <c r="NG21" s="75"/>
      <c r="NH21" s="75"/>
      <c r="NI21" s="75"/>
      <c r="NJ21" s="75"/>
      <c r="NK21" s="75"/>
      <c r="NL21" s="75"/>
      <c r="NM21" s="75"/>
      <c r="NN21" s="75"/>
      <c r="NO21" s="75"/>
      <c r="NP21" s="75"/>
      <c r="NQ21" s="75"/>
      <c r="NR21" s="75"/>
      <c r="NS21" s="75"/>
      <c r="NT21" s="75"/>
      <c r="NU21" s="75"/>
      <c r="NV21" s="75"/>
      <c r="NW21" s="75"/>
      <c r="NX21" s="75"/>
      <c r="NY21" s="75"/>
      <c r="NZ21" s="75"/>
      <c r="OA21" s="75"/>
      <c r="OB21" s="75"/>
      <c r="OC21" s="75"/>
      <c r="OD21" s="75"/>
      <c r="OE21" s="75"/>
      <c r="OF21" s="75"/>
      <c r="OG21" s="75"/>
      <c r="OH21" s="75"/>
      <c r="OI21" s="75"/>
      <c r="OJ21" s="75"/>
      <c r="OK21" s="75"/>
      <c r="OL21" s="75"/>
      <c r="OM21" s="75"/>
      <c r="ON21" s="75"/>
      <c r="OO21" s="75"/>
      <c r="OP21" s="75"/>
      <c r="OQ21" s="75"/>
      <c r="OR21" s="75"/>
      <c r="OS21" s="75"/>
      <c r="OT21" s="75"/>
      <c r="OU21" s="75"/>
      <c r="OV21" s="75"/>
      <c r="OW21" s="75"/>
      <c r="OX21" s="75"/>
      <c r="OY21" s="75"/>
      <c r="OZ21" s="75"/>
      <c r="PA21" s="75"/>
      <c r="PB21" s="75"/>
      <c r="PC21" s="75"/>
      <c r="PD21" s="75"/>
      <c r="PE21" s="75"/>
      <c r="PF21" s="75"/>
      <c r="PG21" s="75"/>
      <c r="PH21" s="75"/>
      <c r="PI21" s="75"/>
      <c r="PJ21" s="75"/>
      <c r="PK21" s="75"/>
      <c r="PL21" s="75"/>
      <c r="PM21" s="75"/>
      <c r="PN21" s="75"/>
      <c r="PO21" s="75"/>
      <c r="PP21" s="75"/>
      <c r="PQ21" s="75"/>
      <c r="PR21" s="75"/>
      <c r="PS21" s="75"/>
      <c r="PT21" s="75"/>
      <c r="PU21" s="75"/>
      <c r="PV21" s="75"/>
      <c r="PW21" s="75"/>
      <c r="PX21" s="75"/>
      <c r="PY21" s="75"/>
      <c r="PZ21" s="75"/>
      <c r="QA21" s="75"/>
      <c r="QB21" s="75"/>
      <c r="QC21" s="75"/>
      <c r="QD21" s="75"/>
      <c r="QE21" s="75"/>
      <c r="QF21" s="75"/>
      <c r="QG21" s="75"/>
      <c r="QH21" s="75"/>
      <c r="QI21" s="75"/>
      <c r="QJ21" s="75"/>
      <c r="QK21" s="75"/>
      <c r="QL21" s="75"/>
      <c r="QM21" s="75"/>
      <c r="QN21" s="75"/>
      <c r="QO21" s="75"/>
      <c r="QP21" s="75"/>
      <c r="QQ21" s="75"/>
      <c r="QR21" s="75"/>
      <c r="QS21" s="75"/>
      <c r="QT21" s="75"/>
      <c r="QU21" s="75"/>
      <c r="QV21" s="75"/>
      <c r="QW21" s="75"/>
      <c r="QX21" s="75"/>
      <c r="QY21" s="75"/>
      <c r="QZ21" s="75"/>
      <c r="RA21" s="75"/>
      <c r="RB21" s="75"/>
      <c r="RC21" s="75"/>
      <c r="RD21" s="75"/>
      <c r="RE21" s="75"/>
      <c r="RF21" s="75"/>
      <c r="RG21" s="75"/>
      <c r="RH21" s="75"/>
      <c r="RI21" s="75"/>
      <c r="RJ21" s="75"/>
      <c r="RK21" s="75"/>
      <c r="RL21" s="75"/>
      <c r="RM21" s="75"/>
      <c r="RN21" s="75"/>
      <c r="RO21" s="75"/>
      <c r="RP21" s="75"/>
      <c r="RQ21" s="75"/>
      <c r="RR21" s="75"/>
      <c r="RS21" s="75"/>
      <c r="RT21" s="75"/>
      <c r="RU21" s="75"/>
      <c r="RV21" s="75"/>
      <c r="RW21" s="75"/>
      <c r="RX21" s="75"/>
      <c r="RY21" s="75"/>
      <c r="RZ21" s="75"/>
      <c r="SA21" s="75"/>
      <c r="SB21" s="75"/>
      <c r="SC21" s="75"/>
      <c r="SD21" s="75"/>
      <c r="SE21" s="75"/>
      <c r="SF21" s="75"/>
      <c r="SG21" s="75"/>
      <c r="SH21" s="75"/>
      <c r="SI21" s="75"/>
      <c r="SJ21" s="75"/>
      <c r="SK21" s="75"/>
      <c r="SL21" s="75"/>
      <c r="SM21" s="75"/>
      <c r="SN21" s="75"/>
      <c r="SO21" s="75"/>
      <c r="SP21" s="75"/>
      <c r="SQ21" s="75"/>
      <c r="SR21" s="75"/>
      <c r="SS21" s="75"/>
      <c r="ST21" s="75"/>
      <c r="SU21" s="75"/>
      <c r="SV21" s="75"/>
      <c r="SW21" s="75"/>
      <c r="SX21" s="75"/>
      <c r="SY21" s="75"/>
      <c r="SZ21" s="75"/>
      <c r="TA21" s="75"/>
      <c r="TB21" s="75"/>
      <c r="TC21" s="75"/>
      <c r="TD21" s="75"/>
      <c r="TE21" s="75"/>
      <c r="TF21" s="75"/>
      <c r="TG21" s="75"/>
      <c r="TH21" s="75"/>
      <c r="TI21" s="75"/>
      <c r="TJ21" s="75"/>
      <c r="TK21" s="75"/>
      <c r="TL21" s="75"/>
      <c r="TM21" s="75"/>
      <c r="TN21" s="75"/>
      <c r="TO21" s="75"/>
      <c r="TP21" s="75"/>
      <c r="TQ21" s="75"/>
      <c r="TR21" s="75"/>
      <c r="TS21" s="75"/>
      <c r="TT21" s="75"/>
      <c r="TU21" s="75"/>
      <c r="TV21" s="75"/>
      <c r="TW21" s="75"/>
      <c r="TX21" s="75"/>
      <c r="TY21" s="75"/>
      <c r="TZ21" s="75"/>
      <c r="UA21" s="75"/>
      <c r="UB21" s="75"/>
      <c r="UC21" s="75"/>
      <c r="UD21" s="75"/>
      <c r="UE21" s="75"/>
      <c r="UF21" s="75"/>
      <c r="UG21" s="75"/>
      <c r="UH21" s="75"/>
      <c r="UI21" s="75"/>
      <c r="UJ21" s="75"/>
      <c r="UK21" s="75"/>
      <c r="UL21" s="75"/>
      <c r="UM21" s="75"/>
      <c r="UN21" s="75"/>
      <c r="UO21" s="75"/>
      <c r="UP21" s="75"/>
      <c r="UQ21" s="75"/>
      <c r="UR21" s="75"/>
      <c r="US21" s="75"/>
      <c r="UT21" s="75"/>
      <c r="UU21" s="75"/>
      <c r="UV21" s="75"/>
      <c r="UW21" s="75"/>
      <c r="UX21" s="75"/>
      <c r="UY21" s="75"/>
      <c r="UZ21" s="75"/>
      <c r="VA21" s="75"/>
      <c r="VB21" s="75"/>
      <c r="VC21" s="75"/>
      <c r="VD21" s="75"/>
      <c r="VE21" s="75"/>
      <c r="VF21" s="75"/>
      <c r="VG21" s="75"/>
      <c r="VH21" s="75"/>
      <c r="VI21" s="75"/>
      <c r="VJ21" s="75"/>
      <c r="VK21" s="75"/>
      <c r="VL21" s="75"/>
      <c r="VM21" s="75"/>
      <c r="VN21" s="75"/>
      <c r="VO21" s="75"/>
      <c r="VP21" s="75"/>
      <c r="VQ21" s="75"/>
      <c r="VR21" s="75"/>
      <c r="VS21" s="75"/>
      <c r="VT21" s="75"/>
      <c r="VU21" s="75"/>
      <c r="VV21" s="75"/>
      <c r="VW21" s="75"/>
      <c r="VX21" s="75"/>
      <c r="VY21" s="75"/>
      <c r="VZ21" s="75"/>
      <c r="WA21" s="75"/>
      <c r="WB21" s="75"/>
      <c r="WC21" s="75"/>
      <c r="WD21" s="75"/>
      <c r="WE21" s="75"/>
      <c r="WF21" s="75"/>
      <c r="WG21" s="75"/>
      <c r="WH21" s="75"/>
      <c r="WI21" s="75"/>
      <c r="WJ21" s="75"/>
      <c r="WK21" s="75"/>
      <c r="WL21" s="75"/>
      <c r="WM21" s="75"/>
      <c r="WN21" s="75"/>
      <c r="WO21" s="75"/>
      <c r="WP21" s="75"/>
      <c r="WQ21" s="75"/>
      <c r="WR21" s="75"/>
      <c r="WS21" s="75"/>
      <c r="WT21" s="75"/>
      <c r="WU21" s="75"/>
      <c r="WV21" s="75"/>
      <c r="WW21" s="75"/>
      <c r="WX21" s="75"/>
      <c r="WY21" s="75"/>
      <c r="WZ21" s="75"/>
      <c r="XA21" s="75"/>
      <c r="XB21" s="75"/>
      <c r="XC21" s="75"/>
      <c r="XD21" s="75"/>
      <c r="XE21" s="75"/>
      <c r="XF21" s="75"/>
      <c r="XG21" s="75"/>
      <c r="XH21" s="75"/>
      <c r="XI21" s="75"/>
      <c r="XJ21" s="75"/>
      <c r="XK21" s="75"/>
      <c r="XL21" s="75"/>
      <c r="XM21" s="75"/>
      <c r="XN21" s="75"/>
      <c r="XO21" s="75"/>
      <c r="XP21" s="75"/>
      <c r="XQ21" s="75"/>
      <c r="XR21" s="75"/>
      <c r="XS21" s="75"/>
      <c r="XT21" s="75"/>
      <c r="XU21" s="75"/>
      <c r="XV21" s="75"/>
      <c r="XW21" s="75"/>
      <c r="XX21" s="75"/>
      <c r="XY21" s="75"/>
      <c r="XZ21" s="75"/>
      <c r="YA21" s="75"/>
      <c r="YB21" s="75"/>
      <c r="YC21" s="75"/>
      <c r="YD21" s="75"/>
      <c r="YE21" s="75"/>
      <c r="YF21" s="75"/>
      <c r="YG21" s="75"/>
      <c r="YH21" s="75"/>
      <c r="YI21" s="75"/>
      <c r="YJ21" s="75"/>
      <c r="YK21" s="75"/>
      <c r="YL21" s="75"/>
      <c r="YM21" s="75"/>
      <c r="YN21" s="75"/>
      <c r="YO21" s="75"/>
      <c r="YP21" s="75"/>
      <c r="YQ21" s="75"/>
      <c r="YR21" s="75"/>
      <c r="YS21" s="75"/>
      <c r="YT21" s="75"/>
      <c r="YU21" s="75"/>
      <c r="YV21" s="75"/>
      <c r="YW21" s="75"/>
      <c r="YX21" s="75"/>
      <c r="YY21" s="75"/>
      <c r="YZ21" s="75"/>
    </row>
    <row r="22" spans="1:676" s="93" customFormat="1" ht="14.25" customHeight="1" x14ac:dyDescent="0.25">
      <c r="A22" s="86"/>
      <c r="B22" s="87"/>
      <c r="C22" s="327" t="s">
        <v>29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88"/>
      <c r="U22" s="90"/>
      <c r="V22" s="91"/>
      <c r="W22" s="92"/>
      <c r="Y22" s="94" t="str">
        <f>IF(W22="","",IF(#REF!="",$Y$8*W22,IF($Y$8*W22&gt;(#REF!+Z22),"!!!",$Y$8*W22)))</f>
        <v/>
      </c>
      <c r="Z22" s="123" t="str">
        <f t="shared" si="1"/>
        <v/>
      </c>
      <c r="AA22" s="96"/>
      <c r="AB22" s="96" t="str">
        <f>IF(Z22="","",Z22+#REF!)</f>
        <v/>
      </c>
      <c r="AC22" s="271" t="str">
        <f t="shared" si="4"/>
        <v/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</row>
    <row r="23" spans="1:676" ht="14.25" customHeight="1" x14ac:dyDescent="0.25">
      <c r="A23" s="97"/>
      <c r="B23" s="319" t="s">
        <v>30</v>
      </c>
      <c r="C23" s="320"/>
      <c r="D23" s="320"/>
      <c r="E23" s="98"/>
      <c r="F23" s="325" t="s">
        <v>31</v>
      </c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6"/>
      <c r="V23" s="99" t="s">
        <v>30</v>
      </c>
      <c r="W23" s="100">
        <v>0.5</v>
      </c>
      <c r="Y23" s="101">
        <f>IF(W23="","",IF(AA23="",$Y$8*W23,IF($Y$8*W23&gt;(AA23+Z23),"!!!",$Y$8*W23)))</f>
        <v>32</v>
      </c>
      <c r="Z23" s="102">
        <f t="shared" si="1"/>
        <v>11.5</v>
      </c>
      <c r="AA23" s="103">
        <v>56.2</v>
      </c>
      <c r="AB23" s="103">
        <f>IF(Z23="","",Z23+AA23)</f>
        <v>67.7</v>
      </c>
      <c r="AC23" s="271">
        <f t="shared" si="4"/>
        <v>20</v>
      </c>
    </row>
    <row r="24" spans="1:676" ht="14.25" customHeight="1" x14ac:dyDescent="0.25">
      <c r="A24" s="97"/>
      <c r="B24" s="319" t="s">
        <v>32</v>
      </c>
      <c r="C24" s="320"/>
      <c r="D24" s="320"/>
      <c r="E24" s="98"/>
      <c r="F24" s="325" t="s">
        <v>33</v>
      </c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6"/>
      <c r="V24" s="124" t="s">
        <v>32</v>
      </c>
      <c r="W24" s="114">
        <v>0.8</v>
      </c>
      <c r="Y24" s="101">
        <f t="shared" ref="Y24:Y33" si="5">IF(W24="","",IF(AA24="",$Y$8*W24,IF($Y$8*W24&gt;(AA24+Z24),"!!!",$Y$8*W24)))</f>
        <v>51.2</v>
      </c>
      <c r="Z24" s="108">
        <f t="shared" si="1"/>
        <v>18.400000000000002</v>
      </c>
      <c r="AA24" s="109">
        <v>86.11</v>
      </c>
      <c r="AB24" s="103">
        <f t="shared" ref="AB24:AB33" si="6">IF(Z24="","",Z24+AA24)</f>
        <v>104.51</v>
      </c>
      <c r="AC24" s="271">
        <f t="shared" si="4"/>
        <v>33.200000000000003</v>
      </c>
    </row>
    <row r="25" spans="1:676" ht="14.25" customHeight="1" x14ac:dyDescent="0.25">
      <c r="A25" s="97"/>
      <c r="B25" s="319" t="s">
        <v>34</v>
      </c>
      <c r="C25" s="320"/>
      <c r="D25" s="320"/>
      <c r="E25" s="98"/>
      <c r="F25" s="325" t="s">
        <v>35</v>
      </c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6"/>
      <c r="V25" s="124" t="s">
        <v>34</v>
      </c>
      <c r="W25" s="114">
        <v>1.55</v>
      </c>
      <c r="Y25" s="101">
        <f t="shared" si="5"/>
        <v>99.2</v>
      </c>
      <c r="Z25" s="108">
        <f t="shared" si="1"/>
        <v>35.65</v>
      </c>
      <c r="AA25" s="109">
        <v>121.21</v>
      </c>
      <c r="AB25" s="103">
        <f t="shared" si="6"/>
        <v>156.85999999999999</v>
      </c>
      <c r="AC25" s="271">
        <f t="shared" si="4"/>
        <v>63.2</v>
      </c>
    </row>
    <row r="26" spans="1:676" ht="14.25" customHeight="1" x14ac:dyDescent="0.25">
      <c r="A26" s="97"/>
      <c r="B26" s="319" t="s">
        <v>36</v>
      </c>
      <c r="C26" s="320"/>
      <c r="D26" s="320"/>
      <c r="E26" s="98"/>
      <c r="F26" s="325" t="s">
        <v>37</v>
      </c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6"/>
      <c r="V26" s="124" t="s">
        <v>36</v>
      </c>
      <c r="W26" s="114">
        <v>2.2000000000000002</v>
      </c>
      <c r="Y26" s="101">
        <f t="shared" si="5"/>
        <v>140.80000000000001</v>
      </c>
      <c r="Z26" s="108">
        <f t="shared" si="1"/>
        <v>50.6</v>
      </c>
      <c r="AA26" s="109">
        <v>141.97</v>
      </c>
      <c r="AB26" s="103">
        <f t="shared" si="6"/>
        <v>192.57</v>
      </c>
      <c r="AC26" s="271">
        <f t="shared" si="4"/>
        <v>89.800000000000011</v>
      </c>
    </row>
    <row r="27" spans="1:676" ht="14.25" customHeight="1" x14ac:dyDescent="0.25">
      <c r="A27" s="97"/>
      <c r="B27" s="319" t="s">
        <v>38</v>
      </c>
      <c r="C27" s="320"/>
      <c r="D27" s="320"/>
      <c r="E27" s="98"/>
      <c r="F27" s="325" t="s">
        <v>39</v>
      </c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6"/>
      <c r="V27" s="124" t="s">
        <v>38</v>
      </c>
      <c r="W27" s="114">
        <v>3.2</v>
      </c>
      <c r="Y27" s="101">
        <f t="shared" si="5"/>
        <v>204.8</v>
      </c>
      <c r="Z27" s="108">
        <f t="shared" si="1"/>
        <v>73.600000000000009</v>
      </c>
      <c r="AA27" s="109">
        <v>148.85</v>
      </c>
      <c r="AB27" s="103">
        <f t="shared" si="6"/>
        <v>222.45</v>
      </c>
      <c r="AC27" s="271">
        <f t="shared" si="4"/>
        <v>130.80000000000001</v>
      </c>
    </row>
    <row r="28" spans="1:676" ht="14.25" customHeight="1" x14ac:dyDescent="0.25">
      <c r="A28" s="97"/>
      <c r="B28" s="125"/>
      <c r="C28" s="329" t="s">
        <v>40</v>
      </c>
      <c r="D28" s="329"/>
      <c r="F28" s="337" t="s">
        <v>41</v>
      </c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8"/>
      <c r="V28" s="126" t="s">
        <v>40</v>
      </c>
      <c r="W28" s="114">
        <v>0.9</v>
      </c>
      <c r="Y28" s="101">
        <f t="shared" si="5"/>
        <v>57.6</v>
      </c>
      <c r="Z28" s="108">
        <f t="shared" si="1"/>
        <v>20.7</v>
      </c>
      <c r="AA28" s="283">
        <v>98.38</v>
      </c>
      <c r="AB28" s="103">
        <f t="shared" si="6"/>
        <v>119.08</v>
      </c>
      <c r="AC28" s="271">
        <f t="shared" si="4"/>
        <v>36.6</v>
      </c>
    </row>
    <row r="29" spans="1:676" ht="14.25" customHeight="1" x14ac:dyDescent="0.25">
      <c r="A29" s="97"/>
      <c r="B29" s="125"/>
      <c r="C29" s="329" t="s">
        <v>42</v>
      </c>
      <c r="D29" s="329"/>
      <c r="F29" s="337" t="s">
        <v>43</v>
      </c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8"/>
      <c r="V29" s="126" t="s">
        <v>42</v>
      </c>
      <c r="W29" s="114">
        <v>1.7</v>
      </c>
      <c r="Y29" s="101">
        <f t="shared" si="5"/>
        <v>108.8</v>
      </c>
      <c r="Z29" s="108">
        <f t="shared" si="1"/>
        <v>39.1</v>
      </c>
      <c r="AA29" s="283">
        <v>163.19999999999999</v>
      </c>
      <c r="AB29" s="103">
        <f t="shared" si="6"/>
        <v>202.29999999999998</v>
      </c>
      <c r="AC29" s="271">
        <f t="shared" si="4"/>
        <v>69.8</v>
      </c>
    </row>
    <row r="30" spans="1:676" ht="14.25" customHeight="1" x14ac:dyDescent="0.25">
      <c r="A30" s="97"/>
      <c r="B30" s="328" t="s">
        <v>44</v>
      </c>
      <c r="C30" s="329"/>
      <c r="D30" s="329"/>
      <c r="F30" s="337" t="s">
        <v>45</v>
      </c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8"/>
      <c r="V30" s="127" t="s">
        <v>44</v>
      </c>
      <c r="W30" s="106">
        <v>1.9</v>
      </c>
      <c r="Y30" s="101">
        <f t="shared" si="5"/>
        <v>121.6</v>
      </c>
      <c r="Z30" s="108">
        <f t="shared" si="1"/>
        <v>43.699999999999996</v>
      </c>
      <c r="AA30" s="109">
        <v>184.58</v>
      </c>
      <c r="AB30" s="103">
        <f t="shared" si="6"/>
        <v>228.28</v>
      </c>
      <c r="AC30" s="271">
        <f t="shared" si="4"/>
        <v>77.599999999999994</v>
      </c>
    </row>
    <row r="31" spans="1:676" ht="14.25" customHeight="1" x14ac:dyDescent="0.25">
      <c r="A31" s="97"/>
      <c r="B31" s="328" t="s">
        <v>46</v>
      </c>
      <c r="C31" s="329"/>
      <c r="D31" s="329"/>
      <c r="F31" s="337" t="s">
        <v>47</v>
      </c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8"/>
      <c r="V31" s="126" t="s">
        <v>46</v>
      </c>
      <c r="W31" s="114">
        <v>2.5</v>
      </c>
      <c r="Y31" s="101">
        <f t="shared" si="5"/>
        <v>160</v>
      </c>
      <c r="Z31" s="108">
        <f t="shared" si="1"/>
        <v>57.5</v>
      </c>
      <c r="AA31" s="109">
        <v>233.6</v>
      </c>
      <c r="AB31" s="103">
        <f t="shared" si="6"/>
        <v>291.10000000000002</v>
      </c>
      <c r="AC31" s="271">
        <f t="shared" si="4"/>
        <v>102</v>
      </c>
    </row>
    <row r="32" spans="1:676" ht="14.25" customHeight="1" x14ac:dyDescent="0.25">
      <c r="A32" s="97"/>
      <c r="B32" s="328" t="s">
        <v>48</v>
      </c>
      <c r="C32" s="329"/>
      <c r="D32" s="329"/>
      <c r="F32" s="337" t="s">
        <v>49</v>
      </c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8"/>
      <c r="V32" s="127" t="s">
        <v>48</v>
      </c>
      <c r="W32" s="114">
        <v>5</v>
      </c>
      <c r="Y32" s="101">
        <f t="shared" si="5"/>
        <v>320</v>
      </c>
      <c r="Z32" s="108">
        <f t="shared" si="1"/>
        <v>115</v>
      </c>
      <c r="AA32" s="109">
        <v>362.63</v>
      </c>
      <c r="AB32" s="103">
        <f t="shared" si="6"/>
        <v>477.63</v>
      </c>
      <c r="AC32" s="271">
        <f t="shared" si="4"/>
        <v>205</v>
      </c>
    </row>
    <row r="33" spans="1:676" ht="14.25" customHeight="1" x14ac:dyDescent="0.25">
      <c r="A33" s="97"/>
      <c r="B33" s="125"/>
      <c r="C33" s="329" t="s">
        <v>50</v>
      </c>
      <c r="D33" s="329"/>
      <c r="F33" s="337" t="s">
        <v>51</v>
      </c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8"/>
      <c r="V33" s="127" t="s">
        <v>50</v>
      </c>
      <c r="W33" s="106">
        <v>1</v>
      </c>
      <c r="Y33" s="101">
        <f t="shared" si="5"/>
        <v>64</v>
      </c>
      <c r="Z33" s="108">
        <f t="shared" si="1"/>
        <v>23</v>
      </c>
      <c r="AA33" s="109">
        <v>65.17</v>
      </c>
      <c r="AB33" s="103">
        <f t="shared" si="6"/>
        <v>88.17</v>
      </c>
      <c r="AC33" s="271">
        <f t="shared" si="4"/>
        <v>41</v>
      </c>
    </row>
    <row r="34" spans="1:676" s="132" customFormat="1" ht="13.5" customHeight="1" thickBot="1" x14ac:dyDescent="0.3">
      <c r="A34" s="128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8"/>
      <c r="P34" s="129"/>
      <c r="Q34" s="129"/>
      <c r="R34" s="129"/>
      <c r="S34" s="129"/>
      <c r="T34" s="128"/>
      <c r="U34" s="129"/>
      <c r="V34" s="130"/>
      <c r="W34" s="131"/>
      <c r="Y34" s="133" t="str">
        <f>IF(W34="","",IF(#REF!="",$Y$8*W34,IF($Y$8*W34&gt;(#REF!+Z34),"!!!",$Y$8*W34)))</f>
        <v/>
      </c>
      <c r="Z34" s="134" t="str">
        <f t="shared" si="1"/>
        <v/>
      </c>
      <c r="AA34" s="135"/>
      <c r="AB34" s="136" t="str">
        <f>IF(Z34="","",Z34+#REF!)</f>
        <v/>
      </c>
      <c r="AC34" s="271" t="str">
        <f t="shared" si="4"/>
        <v/>
      </c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  <c r="GQ34" s="276"/>
      <c r="GR34" s="276"/>
      <c r="GS34" s="276"/>
      <c r="GT34" s="276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6"/>
      <c r="HF34" s="276"/>
      <c r="HG34" s="276"/>
      <c r="HH34" s="276"/>
      <c r="HI34" s="276"/>
      <c r="HJ34" s="276"/>
      <c r="HK34" s="276"/>
      <c r="HL34" s="276"/>
      <c r="HM34" s="276"/>
      <c r="HN34" s="276"/>
      <c r="HO34" s="276"/>
      <c r="HP34" s="276"/>
      <c r="HQ34" s="276"/>
      <c r="HR34" s="276"/>
      <c r="HS34" s="276"/>
      <c r="HT34" s="276"/>
      <c r="HU34" s="276"/>
      <c r="HV34" s="276"/>
      <c r="HW34" s="276"/>
      <c r="HX34" s="276"/>
      <c r="HY34" s="276"/>
      <c r="HZ34" s="276"/>
      <c r="IA34" s="276"/>
      <c r="IB34" s="276"/>
      <c r="IC34" s="276"/>
      <c r="ID34" s="276"/>
      <c r="IE34" s="276"/>
      <c r="IF34" s="276"/>
      <c r="IG34" s="276"/>
      <c r="IH34" s="276"/>
      <c r="II34" s="276"/>
      <c r="IJ34" s="276"/>
      <c r="IK34" s="276"/>
      <c r="IL34" s="276"/>
      <c r="IM34" s="276"/>
      <c r="IN34" s="276"/>
      <c r="IO34" s="276"/>
      <c r="IP34" s="276"/>
      <c r="IQ34" s="276"/>
      <c r="IR34" s="276"/>
      <c r="IS34" s="276"/>
      <c r="IT34" s="276"/>
      <c r="IU34" s="276"/>
      <c r="IV34" s="276"/>
      <c r="IW34" s="276"/>
      <c r="IX34" s="276"/>
      <c r="IY34" s="276"/>
      <c r="IZ34" s="276"/>
      <c r="JA34" s="276"/>
      <c r="JB34" s="276"/>
      <c r="JC34" s="276"/>
      <c r="JD34" s="276"/>
      <c r="JE34" s="276"/>
      <c r="JF34" s="276"/>
      <c r="JG34" s="276"/>
      <c r="JH34" s="276"/>
      <c r="JI34" s="276"/>
      <c r="JJ34" s="276"/>
      <c r="JK34" s="276"/>
      <c r="JL34" s="276"/>
      <c r="JM34" s="276"/>
      <c r="JN34" s="276"/>
      <c r="JO34" s="276"/>
      <c r="JP34" s="276"/>
      <c r="JQ34" s="276"/>
      <c r="JR34" s="276"/>
      <c r="JS34" s="276"/>
      <c r="JT34" s="276"/>
      <c r="JU34" s="276"/>
      <c r="JV34" s="276"/>
      <c r="JW34" s="276"/>
      <c r="JX34" s="276"/>
      <c r="JY34" s="276"/>
      <c r="JZ34" s="276"/>
      <c r="KA34" s="276"/>
      <c r="KB34" s="276"/>
      <c r="KC34" s="276"/>
      <c r="KD34" s="276"/>
      <c r="KE34" s="276"/>
      <c r="KF34" s="276"/>
      <c r="KG34" s="276"/>
      <c r="KH34" s="276"/>
      <c r="KI34" s="276"/>
      <c r="KJ34" s="276"/>
      <c r="KK34" s="276"/>
      <c r="KL34" s="276"/>
      <c r="KM34" s="276"/>
      <c r="KN34" s="276"/>
      <c r="KO34" s="276"/>
      <c r="KP34" s="276"/>
      <c r="KQ34" s="276"/>
      <c r="KR34" s="276"/>
      <c r="KS34" s="276"/>
      <c r="KT34" s="276"/>
      <c r="KU34" s="276"/>
      <c r="KV34" s="276"/>
      <c r="KW34" s="276"/>
      <c r="KX34" s="276"/>
      <c r="KY34" s="276"/>
      <c r="KZ34" s="276"/>
      <c r="LA34" s="276"/>
      <c r="LB34" s="276"/>
      <c r="LC34" s="276"/>
      <c r="LD34" s="276"/>
      <c r="LE34" s="276"/>
      <c r="LF34" s="276"/>
      <c r="LG34" s="276"/>
      <c r="LH34" s="276"/>
      <c r="LI34" s="276"/>
      <c r="LJ34" s="276"/>
      <c r="LK34" s="276"/>
      <c r="LL34" s="276"/>
      <c r="LM34" s="276"/>
      <c r="LN34" s="276"/>
      <c r="LO34" s="276"/>
      <c r="LP34" s="276"/>
      <c r="LQ34" s="276"/>
      <c r="LR34" s="276"/>
      <c r="LS34" s="276"/>
      <c r="LT34" s="276"/>
      <c r="LU34" s="276"/>
      <c r="LV34" s="276"/>
      <c r="LW34" s="276"/>
      <c r="LX34" s="276"/>
      <c r="LY34" s="276"/>
      <c r="LZ34" s="276"/>
      <c r="MA34" s="276"/>
      <c r="MB34" s="276"/>
      <c r="MC34" s="276"/>
      <c r="MD34" s="276"/>
      <c r="ME34" s="276"/>
      <c r="MF34" s="276"/>
      <c r="MG34" s="276"/>
      <c r="MH34" s="276"/>
      <c r="MI34" s="276"/>
      <c r="MJ34" s="276"/>
      <c r="MK34" s="276"/>
      <c r="ML34" s="276"/>
      <c r="MM34" s="276"/>
      <c r="MN34" s="276"/>
      <c r="MO34" s="276"/>
      <c r="MP34" s="276"/>
      <c r="MQ34" s="276"/>
      <c r="MR34" s="276"/>
      <c r="MS34" s="276"/>
      <c r="MT34" s="276"/>
      <c r="MU34" s="276"/>
      <c r="MV34" s="276"/>
      <c r="MW34" s="276"/>
      <c r="MX34" s="276"/>
      <c r="MY34" s="276"/>
      <c r="MZ34" s="276"/>
      <c r="NA34" s="276"/>
      <c r="NB34" s="276"/>
      <c r="NC34" s="276"/>
      <c r="ND34" s="276"/>
      <c r="NE34" s="276"/>
      <c r="NF34" s="276"/>
      <c r="NG34" s="276"/>
      <c r="NH34" s="276"/>
      <c r="NI34" s="276"/>
      <c r="NJ34" s="276"/>
      <c r="NK34" s="276"/>
      <c r="NL34" s="276"/>
      <c r="NM34" s="276"/>
      <c r="NN34" s="276"/>
      <c r="NO34" s="276"/>
      <c r="NP34" s="276"/>
      <c r="NQ34" s="276"/>
      <c r="NR34" s="276"/>
      <c r="NS34" s="276"/>
      <c r="NT34" s="276"/>
      <c r="NU34" s="276"/>
      <c r="NV34" s="276"/>
      <c r="NW34" s="276"/>
      <c r="NX34" s="276"/>
      <c r="NY34" s="276"/>
      <c r="NZ34" s="276"/>
      <c r="OA34" s="276"/>
      <c r="OB34" s="276"/>
      <c r="OC34" s="276"/>
      <c r="OD34" s="276"/>
      <c r="OE34" s="276"/>
      <c r="OF34" s="276"/>
      <c r="OG34" s="276"/>
      <c r="OH34" s="276"/>
      <c r="OI34" s="276"/>
      <c r="OJ34" s="276"/>
      <c r="OK34" s="276"/>
      <c r="OL34" s="276"/>
      <c r="OM34" s="276"/>
      <c r="ON34" s="276"/>
      <c r="OO34" s="276"/>
      <c r="OP34" s="276"/>
      <c r="OQ34" s="276"/>
      <c r="OR34" s="276"/>
      <c r="OS34" s="276"/>
      <c r="OT34" s="276"/>
      <c r="OU34" s="276"/>
      <c r="OV34" s="276"/>
      <c r="OW34" s="276"/>
      <c r="OX34" s="276"/>
      <c r="OY34" s="276"/>
      <c r="OZ34" s="276"/>
      <c r="PA34" s="276"/>
      <c r="PB34" s="276"/>
      <c r="PC34" s="276"/>
      <c r="PD34" s="276"/>
      <c r="PE34" s="276"/>
      <c r="PF34" s="276"/>
      <c r="PG34" s="276"/>
      <c r="PH34" s="276"/>
      <c r="PI34" s="276"/>
      <c r="PJ34" s="276"/>
      <c r="PK34" s="276"/>
      <c r="PL34" s="276"/>
      <c r="PM34" s="276"/>
      <c r="PN34" s="276"/>
      <c r="PO34" s="276"/>
      <c r="PP34" s="276"/>
      <c r="PQ34" s="276"/>
      <c r="PR34" s="276"/>
      <c r="PS34" s="276"/>
      <c r="PT34" s="276"/>
      <c r="PU34" s="276"/>
      <c r="PV34" s="276"/>
      <c r="PW34" s="276"/>
      <c r="PX34" s="276"/>
      <c r="PY34" s="276"/>
      <c r="PZ34" s="276"/>
      <c r="QA34" s="276"/>
      <c r="QB34" s="276"/>
      <c r="QC34" s="276"/>
      <c r="QD34" s="276"/>
      <c r="QE34" s="276"/>
      <c r="QF34" s="276"/>
      <c r="QG34" s="276"/>
      <c r="QH34" s="276"/>
      <c r="QI34" s="276"/>
      <c r="QJ34" s="276"/>
      <c r="QK34" s="276"/>
      <c r="QL34" s="276"/>
      <c r="QM34" s="276"/>
      <c r="QN34" s="276"/>
      <c r="QO34" s="276"/>
      <c r="QP34" s="276"/>
      <c r="QQ34" s="276"/>
      <c r="QR34" s="276"/>
      <c r="QS34" s="276"/>
      <c r="QT34" s="276"/>
      <c r="QU34" s="276"/>
      <c r="QV34" s="276"/>
      <c r="QW34" s="276"/>
      <c r="QX34" s="276"/>
      <c r="QY34" s="276"/>
      <c r="QZ34" s="276"/>
      <c r="RA34" s="276"/>
      <c r="RB34" s="276"/>
      <c r="RC34" s="276"/>
      <c r="RD34" s="276"/>
      <c r="RE34" s="276"/>
      <c r="RF34" s="276"/>
      <c r="RG34" s="276"/>
      <c r="RH34" s="276"/>
      <c r="RI34" s="276"/>
      <c r="RJ34" s="276"/>
      <c r="RK34" s="276"/>
      <c r="RL34" s="276"/>
      <c r="RM34" s="276"/>
      <c r="RN34" s="276"/>
      <c r="RO34" s="276"/>
      <c r="RP34" s="276"/>
      <c r="RQ34" s="276"/>
      <c r="RR34" s="276"/>
      <c r="RS34" s="276"/>
      <c r="RT34" s="276"/>
      <c r="RU34" s="276"/>
      <c r="RV34" s="276"/>
      <c r="RW34" s="276"/>
      <c r="RX34" s="276"/>
      <c r="RY34" s="276"/>
      <c r="RZ34" s="276"/>
      <c r="SA34" s="276"/>
      <c r="SB34" s="276"/>
      <c r="SC34" s="276"/>
      <c r="SD34" s="276"/>
      <c r="SE34" s="276"/>
      <c r="SF34" s="276"/>
      <c r="SG34" s="276"/>
      <c r="SH34" s="276"/>
      <c r="SI34" s="276"/>
      <c r="SJ34" s="276"/>
      <c r="SK34" s="276"/>
      <c r="SL34" s="276"/>
      <c r="SM34" s="276"/>
      <c r="SN34" s="276"/>
      <c r="SO34" s="276"/>
      <c r="SP34" s="276"/>
      <c r="SQ34" s="276"/>
      <c r="SR34" s="276"/>
      <c r="SS34" s="276"/>
      <c r="ST34" s="276"/>
      <c r="SU34" s="276"/>
      <c r="SV34" s="276"/>
      <c r="SW34" s="276"/>
      <c r="SX34" s="276"/>
      <c r="SY34" s="276"/>
      <c r="SZ34" s="276"/>
      <c r="TA34" s="276"/>
      <c r="TB34" s="276"/>
      <c r="TC34" s="276"/>
      <c r="TD34" s="276"/>
      <c r="TE34" s="276"/>
      <c r="TF34" s="276"/>
      <c r="TG34" s="276"/>
      <c r="TH34" s="276"/>
      <c r="TI34" s="276"/>
      <c r="TJ34" s="276"/>
      <c r="TK34" s="276"/>
      <c r="TL34" s="276"/>
      <c r="TM34" s="276"/>
      <c r="TN34" s="276"/>
      <c r="TO34" s="276"/>
      <c r="TP34" s="276"/>
      <c r="TQ34" s="276"/>
      <c r="TR34" s="276"/>
      <c r="TS34" s="276"/>
      <c r="TT34" s="276"/>
      <c r="TU34" s="276"/>
      <c r="TV34" s="276"/>
      <c r="TW34" s="276"/>
      <c r="TX34" s="276"/>
      <c r="TY34" s="276"/>
      <c r="TZ34" s="276"/>
      <c r="UA34" s="276"/>
      <c r="UB34" s="276"/>
      <c r="UC34" s="276"/>
      <c r="UD34" s="276"/>
      <c r="UE34" s="276"/>
      <c r="UF34" s="276"/>
      <c r="UG34" s="276"/>
      <c r="UH34" s="276"/>
      <c r="UI34" s="276"/>
      <c r="UJ34" s="276"/>
      <c r="UK34" s="276"/>
      <c r="UL34" s="276"/>
      <c r="UM34" s="276"/>
      <c r="UN34" s="276"/>
      <c r="UO34" s="276"/>
      <c r="UP34" s="276"/>
      <c r="UQ34" s="276"/>
      <c r="UR34" s="276"/>
      <c r="US34" s="276"/>
      <c r="UT34" s="276"/>
      <c r="UU34" s="276"/>
      <c r="UV34" s="276"/>
      <c r="UW34" s="276"/>
      <c r="UX34" s="276"/>
      <c r="UY34" s="276"/>
      <c r="UZ34" s="276"/>
      <c r="VA34" s="276"/>
      <c r="VB34" s="276"/>
      <c r="VC34" s="276"/>
      <c r="VD34" s="276"/>
      <c r="VE34" s="276"/>
      <c r="VF34" s="276"/>
      <c r="VG34" s="276"/>
      <c r="VH34" s="276"/>
      <c r="VI34" s="276"/>
      <c r="VJ34" s="276"/>
      <c r="VK34" s="276"/>
      <c r="VL34" s="276"/>
      <c r="VM34" s="276"/>
      <c r="VN34" s="276"/>
      <c r="VO34" s="276"/>
      <c r="VP34" s="276"/>
      <c r="VQ34" s="276"/>
      <c r="VR34" s="276"/>
      <c r="VS34" s="276"/>
      <c r="VT34" s="276"/>
      <c r="VU34" s="276"/>
      <c r="VV34" s="276"/>
      <c r="VW34" s="276"/>
      <c r="VX34" s="276"/>
      <c r="VY34" s="276"/>
      <c r="VZ34" s="276"/>
      <c r="WA34" s="276"/>
      <c r="WB34" s="276"/>
      <c r="WC34" s="276"/>
      <c r="WD34" s="276"/>
      <c r="WE34" s="276"/>
      <c r="WF34" s="276"/>
      <c r="WG34" s="276"/>
      <c r="WH34" s="276"/>
      <c r="WI34" s="276"/>
      <c r="WJ34" s="276"/>
      <c r="WK34" s="276"/>
      <c r="WL34" s="276"/>
      <c r="WM34" s="276"/>
      <c r="WN34" s="276"/>
      <c r="WO34" s="276"/>
      <c r="WP34" s="276"/>
      <c r="WQ34" s="276"/>
      <c r="WR34" s="276"/>
      <c r="WS34" s="276"/>
      <c r="WT34" s="276"/>
      <c r="WU34" s="276"/>
      <c r="WV34" s="276"/>
      <c r="WW34" s="276"/>
      <c r="WX34" s="276"/>
      <c r="WY34" s="276"/>
      <c r="WZ34" s="276"/>
      <c r="XA34" s="276"/>
      <c r="XB34" s="276"/>
      <c r="XC34" s="276"/>
      <c r="XD34" s="276"/>
      <c r="XE34" s="276"/>
      <c r="XF34" s="276"/>
      <c r="XG34" s="276"/>
      <c r="XH34" s="276"/>
      <c r="XI34" s="276"/>
      <c r="XJ34" s="276"/>
      <c r="XK34" s="276"/>
      <c r="XL34" s="276"/>
      <c r="XM34" s="276"/>
      <c r="XN34" s="276"/>
      <c r="XO34" s="276"/>
      <c r="XP34" s="276"/>
      <c r="XQ34" s="276"/>
      <c r="XR34" s="276"/>
      <c r="XS34" s="276"/>
      <c r="XT34" s="276"/>
      <c r="XU34" s="276"/>
      <c r="XV34" s="276"/>
      <c r="XW34" s="276"/>
      <c r="XX34" s="276"/>
      <c r="XY34" s="276"/>
      <c r="XZ34" s="276"/>
      <c r="YA34" s="276"/>
      <c r="YB34" s="276"/>
      <c r="YC34" s="276"/>
      <c r="YD34" s="276"/>
      <c r="YE34" s="276"/>
      <c r="YF34" s="276"/>
      <c r="YG34" s="276"/>
      <c r="YH34" s="276"/>
      <c r="YI34" s="276"/>
      <c r="YJ34" s="276"/>
      <c r="YK34" s="276"/>
      <c r="YL34" s="276"/>
      <c r="YM34" s="276"/>
      <c r="YN34" s="276"/>
      <c r="YO34" s="276"/>
      <c r="YP34" s="276"/>
      <c r="YQ34" s="276"/>
      <c r="YR34" s="276"/>
      <c r="YS34" s="276"/>
      <c r="YT34" s="276"/>
      <c r="YU34" s="276"/>
      <c r="YV34" s="276"/>
      <c r="YW34" s="276"/>
      <c r="YX34" s="276"/>
      <c r="YY34" s="276"/>
      <c r="YZ34" s="276"/>
    </row>
    <row r="35" spans="1:676" s="93" customFormat="1" ht="13.5" customHeight="1" x14ac:dyDescent="0.25">
      <c r="A35" s="86"/>
      <c r="B35" s="87"/>
      <c r="C35" s="327" t="s">
        <v>52</v>
      </c>
      <c r="D35" s="327"/>
      <c r="E35" s="327"/>
      <c r="F35" s="327"/>
      <c r="G35" s="327"/>
      <c r="H35" s="327"/>
      <c r="I35" s="327"/>
      <c r="J35" s="89"/>
      <c r="K35" s="89"/>
      <c r="L35" s="89"/>
      <c r="M35" s="89"/>
      <c r="N35" s="89"/>
      <c r="O35" s="88"/>
      <c r="P35" s="89"/>
      <c r="Q35" s="89"/>
      <c r="R35" s="89"/>
      <c r="S35" s="89"/>
      <c r="T35" s="88"/>
      <c r="U35" s="90"/>
      <c r="V35" s="91"/>
      <c r="W35" s="92"/>
      <c r="Y35" s="94" t="str">
        <f>IF(W35="","",IF(#REF!="",$Y$8*W35,IF($Y$8*W35&gt;(#REF!+Z35),"!!!",$Y$8*W35)))</f>
        <v/>
      </c>
      <c r="Z35" s="95" t="str">
        <f t="shared" si="1"/>
        <v/>
      </c>
      <c r="AA35" s="96"/>
      <c r="AB35" s="96" t="str">
        <f>IF(Z35="","",Z35+#REF!)</f>
        <v/>
      </c>
      <c r="AC35" s="271" t="str">
        <f t="shared" si="4"/>
        <v/>
      </c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</row>
    <row r="36" spans="1:676" ht="14.25" customHeight="1" x14ac:dyDescent="0.25">
      <c r="A36" s="97"/>
      <c r="B36" s="319" t="s">
        <v>53</v>
      </c>
      <c r="C36" s="320"/>
      <c r="D36" s="320"/>
      <c r="E36" s="98"/>
      <c r="F36" s="325" t="s">
        <v>54</v>
      </c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6"/>
      <c r="V36" s="99" t="s">
        <v>53</v>
      </c>
      <c r="W36" s="100">
        <v>0.7</v>
      </c>
      <c r="Y36" s="101">
        <f>IF(W36="","",IF(AA36="",$Y$8*W36,IF($Y$8*W36&gt;(AA36+Z36),"!!!",$Y$8*W36)))</f>
        <v>44.8</v>
      </c>
      <c r="Z36" s="102">
        <f t="shared" si="1"/>
        <v>16.099999999999998</v>
      </c>
      <c r="AA36" s="103">
        <v>64.569999999999993</v>
      </c>
      <c r="AB36" s="103">
        <f>IF(Z36="","",Z36+AA36)</f>
        <v>80.669999999999987</v>
      </c>
      <c r="AC36" s="271">
        <f t="shared" si="4"/>
        <v>28.799999999999997</v>
      </c>
    </row>
    <row r="37" spans="1:676" ht="14.25" customHeight="1" x14ac:dyDescent="0.25">
      <c r="A37" s="97"/>
      <c r="B37" s="319" t="s">
        <v>55</v>
      </c>
      <c r="C37" s="320"/>
      <c r="D37" s="320"/>
      <c r="E37" s="98"/>
      <c r="F37" s="325" t="s">
        <v>56</v>
      </c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6"/>
      <c r="V37" s="124" t="s">
        <v>55</v>
      </c>
      <c r="W37" s="114">
        <v>1</v>
      </c>
      <c r="Y37" s="101">
        <f t="shared" ref="Y37:Y50" si="7">IF(W37="","",IF(AA37="",$Y$8*W37,IF($Y$8*W37&gt;(AA37+Z37),"!!!",$Y$8*W37)))</f>
        <v>64</v>
      </c>
      <c r="Z37" s="108">
        <f t="shared" si="1"/>
        <v>23</v>
      </c>
      <c r="AA37" s="109">
        <v>84.59</v>
      </c>
      <c r="AB37" s="103">
        <f t="shared" ref="AB37:AB50" si="8">IF(Z37="","",Z37+AA37)</f>
        <v>107.59</v>
      </c>
      <c r="AC37" s="271">
        <f t="shared" si="4"/>
        <v>41</v>
      </c>
    </row>
    <row r="38" spans="1:676" ht="14.25" customHeight="1" x14ac:dyDescent="0.25">
      <c r="A38" s="97"/>
      <c r="B38" s="319" t="s">
        <v>57</v>
      </c>
      <c r="C38" s="320"/>
      <c r="D38" s="320"/>
      <c r="E38" s="98"/>
      <c r="F38" s="325" t="s">
        <v>58</v>
      </c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6"/>
      <c r="V38" s="124" t="s">
        <v>57</v>
      </c>
      <c r="W38" s="114">
        <v>1.7</v>
      </c>
      <c r="Y38" s="101">
        <f t="shared" si="7"/>
        <v>108.8</v>
      </c>
      <c r="Z38" s="108">
        <f t="shared" si="1"/>
        <v>39.1</v>
      </c>
      <c r="AA38" s="109">
        <v>141.35</v>
      </c>
      <c r="AB38" s="103">
        <f t="shared" si="8"/>
        <v>180.45</v>
      </c>
      <c r="AC38" s="271">
        <f t="shared" si="4"/>
        <v>69.8</v>
      </c>
    </row>
    <row r="39" spans="1:676" ht="14.25" customHeight="1" x14ac:dyDescent="0.25">
      <c r="A39" s="97"/>
      <c r="B39" s="319" t="s">
        <v>59</v>
      </c>
      <c r="C39" s="320"/>
      <c r="D39" s="320"/>
      <c r="E39" s="98"/>
      <c r="F39" s="325" t="s">
        <v>60</v>
      </c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6"/>
      <c r="V39" s="124" t="s">
        <v>59</v>
      </c>
      <c r="W39" s="114">
        <v>2</v>
      </c>
      <c r="Y39" s="101">
        <f t="shared" si="7"/>
        <v>128</v>
      </c>
      <c r="Z39" s="108">
        <f t="shared" si="1"/>
        <v>46</v>
      </c>
      <c r="AA39" s="109">
        <v>165.48</v>
      </c>
      <c r="AB39" s="103">
        <f t="shared" si="8"/>
        <v>211.48</v>
      </c>
      <c r="AC39" s="271">
        <f t="shared" si="4"/>
        <v>82</v>
      </c>
    </row>
    <row r="40" spans="1:676" ht="14.25" customHeight="1" x14ac:dyDescent="0.25">
      <c r="A40" s="97" t="s">
        <v>61</v>
      </c>
      <c r="B40" s="319" t="s">
        <v>62</v>
      </c>
      <c r="C40" s="320"/>
      <c r="D40" s="320"/>
      <c r="E40" s="98"/>
      <c r="F40" s="325" t="s">
        <v>63</v>
      </c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6"/>
      <c r="V40" s="105" t="s">
        <v>62</v>
      </c>
      <c r="W40" s="106">
        <v>2.5</v>
      </c>
      <c r="Y40" s="101">
        <f t="shared" si="7"/>
        <v>160</v>
      </c>
      <c r="Z40" s="108">
        <f t="shared" si="1"/>
        <v>57.5</v>
      </c>
      <c r="AA40" s="109">
        <v>191.25</v>
      </c>
      <c r="AB40" s="103">
        <f t="shared" si="8"/>
        <v>248.75</v>
      </c>
      <c r="AC40" s="271">
        <f t="shared" si="4"/>
        <v>102</v>
      </c>
    </row>
    <row r="41" spans="1:676" ht="14.25" customHeight="1" x14ac:dyDescent="0.25">
      <c r="A41" s="97"/>
      <c r="B41" s="125"/>
      <c r="C41" s="329" t="s">
        <v>64</v>
      </c>
      <c r="D41" s="329"/>
      <c r="F41" s="337" t="s">
        <v>65</v>
      </c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8"/>
      <c r="V41" s="127" t="s">
        <v>64</v>
      </c>
      <c r="W41" s="106">
        <v>2.5</v>
      </c>
      <c r="Y41" s="101">
        <f t="shared" si="7"/>
        <v>160</v>
      </c>
      <c r="Z41" s="108">
        <f t="shared" si="1"/>
        <v>57.5</v>
      </c>
      <c r="AA41" s="109">
        <v>287.02999999999997</v>
      </c>
      <c r="AB41" s="103">
        <f t="shared" si="8"/>
        <v>344.53</v>
      </c>
      <c r="AC41" s="271">
        <f t="shared" si="4"/>
        <v>102</v>
      </c>
    </row>
    <row r="42" spans="1:676" ht="14.25" customHeight="1" x14ac:dyDescent="0.25">
      <c r="A42" s="97"/>
      <c r="B42" s="328" t="s">
        <v>66</v>
      </c>
      <c r="C42" s="329"/>
      <c r="D42" s="329"/>
      <c r="F42" s="337" t="s">
        <v>67</v>
      </c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8"/>
      <c r="V42" s="126" t="s">
        <v>66</v>
      </c>
      <c r="W42" s="114">
        <v>3.5</v>
      </c>
      <c r="Y42" s="101">
        <f t="shared" si="7"/>
        <v>224</v>
      </c>
      <c r="Z42" s="108">
        <f t="shared" si="1"/>
        <v>80.5</v>
      </c>
      <c r="AA42" s="109">
        <v>319.75</v>
      </c>
      <c r="AB42" s="103">
        <f t="shared" si="8"/>
        <v>400.25</v>
      </c>
      <c r="AC42" s="271">
        <f t="shared" si="4"/>
        <v>143</v>
      </c>
    </row>
    <row r="43" spans="1:676" ht="14.25" customHeight="1" x14ac:dyDescent="0.25">
      <c r="A43" s="97"/>
      <c r="B43" s="328" t="s">
        <v>68</v>
      </c>
      <c r="C43" s="329"/>
      <c r="D43" s="329"/>
      <c r="F43" s="337" t="s">
        <v>69</v>
      </c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8"/>
      <c r="V43" s="126" t="s">
        <v>68</v>
      </c>
      <c r="W43" s="114">
        <v>5.5</v>
      </c>
      <c r="Y43" s="101">
        <f t="shared" si="7"/>
        <v>352</v>
      </c>
      <c r="Z43" s="108">
        <f t="shared" si="1"/>
        <v>126.5</v>
      </c>
      <c r="AA43" s="109">
        <v>501.84</v>
      </c>
      <c r="AB43" s="103">
        <f t="shared" si="8"/>
        <v>628.33999999999992</v>
      </c>
      <c r="AC43" s="271">
        <f t="shared" si="4"/>
        <v>225</v>
      </c>
    </row>
    <row r="44" spans="1:676" ht="14.25" customHeight="1" x14ac:dyDescent="0.25">
      <c r="A44" s="97"/>
      <c r="B44" s="315" t="s">
        <v>70</v>
      </c>
      <c r="C44" s="316"/>
      <c r="D44" s="316"/>
      <c r="E44" s="137"/>
      <c r="F44" s="317" t="s">
        <v>71</v>
      </c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8"/>
      <c r="V44" s="126" t="s">
        <v>70</v>
      </c>
      <c r="W44" s="114">
        <v>2.1</v>
      </c>
      <c r="Y44" s="101">
        <f t="shared" si="7"/>
        <v>134.4</v>
      </c>
      <c r="Z44" s="108">
        <f t="shared" si="1"/>
        <v>48.300000000000004</v>
      </c>
      <c r="AA44" s="109">
        <v>139.31</v>
      </c>
      <c r="AB44" s="103">
        <f t="shared" si="8"/>
        <v>187.61</v>
      </c>
      <c r="AC44" s="271">
        <f t="shared" si="4"/>
        <v>86.4</v>
      </c>
    </row>
    <row r="45" spans="1:676" ht="14.25" customHeight="1" x14ac:dyDescent="0.25">
      <c r="A45" s="97"/>
      <c r="B45" s="315" t="s">
        <v>72</v>
      </c>
      <c r="C45" s="316"/>
      <c r="D45" s="316"/>
      <c r="E45" s="137"/>
      <c r="F45" s="317" t="s">
        <v>73</v>
      </c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8"/>
      <c r="V45" s="127" t="s">
        <v>72</v>
      </c>
      <c r="W45" s="106">
        <v>0.5</v>
      </c>
      <c r="Y45" s="101">
        <f t="shared" si="7"/>
        <v>32</v>
      </c>
      <c r="Z45" s="108">
        <f t="shared" si="1"/>
        <v>11.5</v>
      </c>
      <c r="AA45" s="192"/>
      <c r="AB45" s="103">
        <f t="shared" si="8"/>
        <v>11.5</v>
      </c>
      <c r="AC45" s="271">
        <f t="shared" si="4"/>
        <v>20</v>
      </c>
    </row>
    <row r="46" spans="1:676" ht="14.25" customHeight="1" x14ac:dyDescent="0.25">
      <c r="A46" s="97"/>
      <c r="B46" s="328" t="s">
        <v>74</v>
      </c>
      <c r="C46" s="329"/>
      <c r="D46" s="329"/>
      <c r="F46" s="337" t="s">
        <v>75</v>
      </c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8"/>
      <c r="V46" s="138" t="s">
        <v>74</v>
      </c>
      <c r="W46" s="293">
        <v>2.1</v>
      </c>
      <c r="Y46" s="101">
        <f t="shared" si="7"/>
        <v>134.4</v>
      </c>
      <c r="Z46" s="108">
        <f t="shared" si="1"/>
        <v>48.300000000000004</v>
      </c>
      <c r="AA46" s="301">
        <v>86.4</v>
      </c>
      <c r="AB46" s="103">
        <f t="shared" si="8"/>
        <v>134.70000000000002</v>
      </c>
      <c r="AC46" s="271">
        <f t="shared" si="4"/>
        <v>86.4</v>
      </c>
    </row>
    <row r="47" spans="1:676" ht="14.25" customHeight="1" x14ac:dyDescent="0.25">
      <c r="A47" s="97"/>
      <c r="B47" s="319" t="s">
        <v>76</v>
      </c>
      <c r="C47" s="320"/>
      <c r="D47" s="320"/>
      <c r="E47" s="98"/>
      <c r="F47" s="325" t="s">
        <v>77</v>
      </c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6"/>
      <c r="V47" s="140" t="s">
        <v>76</v>
      </c>
      <c r="W47" s="293">
        <v>1.2</v>
      </c>
      <c r="Y47" s="101">
        <f t="shared" si="7"/>
        <v>76.8</v>
      </c>
      <c r="Z47" s="108">
        <f t="shared" si="1"/>
        <v>27.599999999999998</v>
      </c>
      <c r="AA47" s="139">
        <v>67.16</v>
      </c>
      <c r="AB47" s="103">
        <f t="shared" si="8"/>
        <v>94.759999999999991</v>
      </c>
      <c r="AC47" s="271">
        <f t="shared" si="4"/>
        <v>48.8</v>
      </c>
    </row>
    <row r="48" spans="1:676" ht="27" customHeight="1" x14ac:dyDescent="0.25">
      <c r="A48" s="97"/>
      <c r="B48" s="319" t="s">
        <v>78</v>
      </c>
      <c r="C48" s="320"/>
      <c r="D48" s="320"/>
      <c r="E48" s="98"/>
      <c r="F48" s="352" t="s">
        <v>79</v>
      </c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3"/>
      <c r="V48" s="140" t="s">
        <v>78</v>
      </c>
      <c r="W48" s="293">
        <v>1.5</v>
      </c>
      <c r="Y48" s="101">
        <f t="shared" si="7"/>
        <v>96</v>
      </c>
      <c r="Z48" s="108">
        <f t="shared" si="1"/>
        <v>34.5</v>
      </c>
      <c r="AA48" s="139">
        <v>85.49</v>
      </c>
      <c r="AB48" s="103">
        <f t="shared" si="8"/>
        <v>119.99</v>
      </c>
      <c r="AC48" s="271">
        <f t="shared" si="4"/>
        <v>61</v>
      </c>
    </row>
    <row r="49" spans="1:676" ht="14.25" customHeight="1" x14ac:dyDescent="0.25">
      <c r="A49" s="97"/>
      <c r="B49" s="328" t="s">
        <v>80</v>
      </c>
      <c r="C49" s="329"/>
      <c r="D49" s="329"/>
      <c r="F49" s="337" t="s">
        <v>81</v>
      </c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8"/>
      <c r="V49" s="113" t="s">
        <v>80</v>
      </c>
      <c r="W49" s="292">
        <v>2</v>
      </c>
      <c r="Y49" s="101">
        <f t="shared" si="7"/>
        <v>128</v>
      </c>
      <c r="Z49" s="112">
        <f t="shared" si="1"/>
        <v>46</v>
      </c>
      <c r="AA49" s="109">
        <v>154.15</v>
      </c>
      <c r="AB49" s="103">
        <f t="shared" si="8"/>
        <v>200.15</v>
      </c>
      <c r="AC49" s="271">
        <f t="shared" si="4"/>
        <v>82</v>
      </c>
    </row>
    <row r="50" spans="1:676" ht="14.25" customHeight="1" x14ac:dyDescent="0.25">
      <c r="A50" s="97"/>
      <c r="B50" s="328" t="s">
        <v>82</v>
      </c>
      <c r="C50" s="329"/>
      <c r="D50" s="329"/>
      <c r="F50" s="337" t="s">
        <v>83</v>
      </c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8"/>
      <c r="V50" s="113" t="s">
        <v>82</v>
      </c>
      <c r="W50" s="292">
        <v>3.5</v>
      </c>
      <c r="Y50" s="101">
        <f t="shared" si="7"/>
        <v>224</v>
      </c>
      <c r="Z50" s="112">
        <f t="shared" si="1"/>
        <v>80.5</v>
      </c>
      <c r="AA50" s="109">
        <v>181.39</v>
      </c>
      <c r="AB50" s="103">
        <f t="shared" si="8"/>
        <v>261.89</v>
      </c>
      <c r="AC50" s="271">
        <f t="shared" si="4"/>
        <v>143</v>
      </c>
    </row>
    <row r="51" spans="1:676" s="85" customFormat="1" ht="12.75" customHeight="1" thickBot="1" x14ac:dyDescent="0.3">
      <c r="A51" s="76"/>
      <c r="B51" s="7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76"/>
      <c r="P51" s="116"/>
      <c r="Q51" s="116"/>
      <c r="R51" s="116"/>
      <c r="S51" s="116"/>
      <c r="T51" s="76"/>
      <c r="U51" s="116"/>
      <c r="V51" s="117"/>
      <c r="W51" s="294"/>
      <c r="Y51" s="141" t="str">
        <f>IF(W51="","",IF(#REF!="",$Y$8*W51,IF($Y$8*W51&gt;(#REF!+Z51),"!!!",$Y$8*W51)))</f>
        <v/>
      </c>
      <c r="Z51" s="142" t="str">
        <f t="shared" si="1"/>
        <v/>
      </c>
      <c r="AA51" s="143"/>
      <c r="AB51" s="121" t="str">
        <f>IF(Z51="","",Z51+#REF!)</f>
        <v/>
      </c>
      <c r="AC51" s="271" t="str">
        <f t="shared" si="4"/>
        <v/>
      </c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  <c r="IW51" s="75"/>
      <c r="IX51" s="75"/>
      <c r="IY51" s="75"/>
      <c r="IZ51" s="75"/>
      <c r="JA51" s="75"/>
      <c r="JB51" s="75"/>
      <c r="JC51" s="75"/>
      <c r="JD51" s="75"/>
      <c r="JE51" s="75"/>
      <c r="JF51" s="75"/>
      <c r="JG51" s="75"/>
      <c r="JH51" s="75"/>
      <c r="JI51" s="75"/>
      <c r="JJ51" s="75"/>
      <c r="JK51" s="75"/>
      <c r="JL51" s="75"/>
      <c r="JM51" s="75"/>
      <c r="JN51" s="75"/>
      <c r="JO51" s="75"/>
      <c r="JP51" s="75"/>
      <c r="JQ51" s="75"/>
      <c r="JR51" s="75"/>
      <c r="JS51" s="75"/>
      <c r="JT51" s="75"/>
      <c r="JU51" s="75"/>
      <c r="JV51" s="75"/>
      <c r="JW51" s="75"/>
      <c r="JX51" s="75"/>
      <c r="JY51" s="75"/>
      <c r="JZ51" s="75"/>
      <c r="KA51" s="75"/>
      <c r="KB51" s="75"/>
      <c r="KC51" s="75"/>
      <c r="KD51" s="75"/>
      <c r="KE51" s="75"/>
      <c r="KF51" s="75"/>
      <c r="KG51" s="75"/>
      <c r="KH51" s="75"/>
      <c r="KI51" s="75"/>
      <c r="KJ51" s="75"/>
      <c r="KK51" s="75"/>
      <c r="KL51" s="75"/>
      <c r="KM51" s="75"/>
      <c r="KN51" s="75"/>
      <c r="KO51" s="75"/>
      <c r="KP51" s="75"/>
      <c r="KQ51" s="75"/>
      <c r="KR51" s="75"/>
      <c r="KS51" s="75"/>
      <c r="KT51" s="75"/>
      <c r="KU51" s="75"/>
      <c r="KV51" s="75"/>
      <c r="KW51" s="75"/>
      <c r="KX51" s="75"/>
      <c r="KY51" s="75"/>
      <c r="KZ51" s="75"/>
      <c r="LA51" s="75"/>
      <c r="LB51" s="75"/>
      <c r="LC51" s="75"/>
      <c r="LD51" s="75"/>
      <c r="LE51" s="75"/>
      <c r="LF51" s="75"/>
      <c r="LG51" s="75"/>
      <c r="LH51" s="75"/>
      <c r="LI51" s="75"/>
      <c r="LJ51" s="75"/>
      <c r="LK51" s="75"/>
      <c r="LL51" s="75"/>
      <c r="LM51" s="75"/>
      <c r="LN51" s="75"/>
      <c r="LO51" s="75"/>
      <c r="LP51" s="75"/>
      <c r="LQ51" s="75"/>
      <c r="LR51" s="75"/>
      <c r="LS51" s="75"/>
      <c r="LT51" s="75"/>
      <c r="LU51" s="75"/>
      <c r="LV51" s="75"/>
      <c r="LW51" s="75"/>
      <c r="LX51" s="75"/>
      <c r="LY51" s="75"/>
      <c r="LZ51" s="75"/>
      <c r="MA51" s="75"/>
      <c r="MB51" s="75"/>
      <c r="MC51" s="75"/>
      <c r="MD51" s="75"/>
      <c r="ME51" s="75"/>
      <c r="MF51" s="75"/>
      <c r="MG51" s="75"/>
      <c r="MH51" s="75"/>
      <c r="MI51" s="75"/>
      <c r="MJ51" s="75"/>
      <c r="MK51" s="75"/>
      <c r="ML51" s="75"/>
      <c r="MM51" s="75"/>
      <c r="MN51" s="75"/>
      <c r="MO51" s="75"/>
      <c r="MP51" s="75"/>
      <c r="MQ51" s="75"/>
      <c r="MR51" s="75"/>
      <c r="MS51" s="75"/>
      <c r="MT51" s="75"/>
      <c r="MU51" s="75"/>
      <c r="MV51" s="75"/>
      <c r="MW51" s="75"/>
      <c r="MX51" s="75"/>
      <c r="MY51" s="75"/>
      <c r="MZ51" s="75"/>
      <c r="NA51" s="75"/>
      <c r="NB51" s="75"/>
      <c r="NC51" s="75"/>
      <c r="ND51" s="75"/>
      <c r="NE51" s="75"/>
      <c r="NF51" s="75"/>
      <c r="NG51" s="75"/>
      <c r="NH51" s="75"/>
      <c r="NI51" s="75"/>
      <c r="NJ51" s="75"/>
      <c r="NK51" s="75"/>
      <c r="NL51" s="75"/>
      <c r="NM51" s="75"/>
      <c r="NN51" s="75"/>
      <c r="NO51" s="75"/>
      <c r="NP51" s="75"/>
      <c r="NQ51" s="75"/>
      <c r="NR51" s="75"/>
      <c r="NS51" s="75"/>
      <c r="NT51" s="75"/>
      <c r="NU51" s="75"/>
      <c r="NV51" s="75"/>
      <c r="NW51" s="75"/>
      <c r="NX51" s="75"/>
      <c r="NY51" s="75"/>
      <c r="NZ51" s="75"/>
      <c r="OA51" s="75"/>
      <c r="OB51" s="75"/>
      <c r="OC51" s="75"/>
      <c r="OD51" s="75"/>
      <c r="OE51" s="75"/>
      <c r="OF51" s="75"/>
      <c r="OG51" s="75"/>
      <c r="OH51" s="75"/>
      <c r="OI51" s="75"/>
      <c r="OJ51" s="75"/>
      <c r="OK51" s="75"/>
      <c r="OL51" s="75"/>
      <c r="OM51" s="75"/>
      <c r="ON51" s="75"/>
      <c r="OO51" s="75"/>
      <c r="OP51" s="75"/>
      <c r="OQ51" s="75"/>
      <c r="OR51" s="75"/>
      <c r="OS51" s="75"/>
      <c r="OT51" s="75"/>
      <c r="OU51" s="75"/>
      <c r="OV51" s="75"/>
      <c r="OW51" s="75"/>
      <c r="OX51" s="75"/>
      <c r="OY51" s="75"/>
      <c r="OZ51" s="75"/>
      <c r="PA51" s="75"/>
      <c r="PB51" s="75"/>
      <c r="PC51" s="75"/>
      <c r="PD51" s="75"/>
      <c r="PE51" s="75"/>
      <c r="PF51" s="75"/>
      <c r="PG51" s="75"/>
      <c r="PH51" s="75"/>
      <c r="PI51" s="75"/>
      <c r="PJ51" s="75"/>
      <c r="PK51" s="75"/>
      <c r="PL51" s="75"/>
      <c r="PM51" s="75"/>
      <c r="PN51" s="75"/>
      <c r="PO51" s="75"/>
      <c r="PP51" s="75"/>
      <c r="PQ51" s="75"/>
      <c r="PR51" s="75"/>
      <c r="PS51" s="75"/>
      <c r="PT51" s="75"/>
      <c r="PU51" s="75"/>
      <c r="PV51" s="75"/>
      <c r="PW51" s="75"/>
      <c r="PX51" s="75"/>
      <c r="PY51" s="75"/>
      <c r="PZ51" s="75"/>
      <c r="QA51" s="75"/>
      <c r="QB51" s="75"/>
      <c r="QC51" s="75"/>
      <c r="QD51" s="75"/>
      <c r="QE51" s="75"/>
      <c r="QF51" s="75"/>
      <c r="QG51" s="75"/>
      <c r="QH51" s="75"/>
      <c r="QI51" s="75"/>
      <c r="QJ51" s="75"/>
      <c r="QK51" s="75"/>
      <c r="QL51" s="75"/>
      <c r="QM51" s="75"/>
      <c r="QN51" s="75"/>
      <c r="QO51" s="75"/>
      <c r="QP51" s="75"/>
      <c r="QQ51" s="75"/>
      <c r="QR51" s="75"/>
      <c r="QS51" s="75"/>
      <c r="QT51" s="75"/>
      <c r="QU51" s="75"/>
      <c r="QV51" s="75"/>
      <c r="QW51" s="75"/>
      <c r="QX51" s="75"/>
      <c r="QY51" s="75"/>
      <c r="QZ51" s="75"/>
      <c r="RA51" s="75"/>
      <c r="RB51" s="75"/>
      <c r="RC51" s="75"/>
      <c r="RD51" s="75"/>
      <c r="RE51" s="75"/>
      <c r="RF51" s="75"/>
      <c r="RG51" s="75"/>
      <c r="RH51" s="75"/>
      <c r="RI51" s="75"/>
      <c r="RJ51" s="75"/>
      <c r="RK51" s="75"/>
      <c r="RL51" s="75"/>
      <c r="RM51" s="75"/>
      <c r="RN51" s="75"/>
      <c r="RO51" s="75"/>
      <c r="RP51" s="75"/>
      <c r="RQ51" s="75"/>
      <c r="RR51" s="75"/>
      <c r="RS51" s="75"/>
      <c r="RT51" s="75"/>
      <c r="RU51" s="75"/>
      <c r="RV51" s="75"/>
      <c r="RW51" s="75"/>
      <c r="RX51" s="75"/>
      <c r="RY51" s="75"/>
      <c r="RZ51" s="75"/>
      <c r="SA51" s="75"/>
      <c r="SB51" s="75"/>
      <c r="SC51" s="75"/>
      <c r="SD51" s="75"/>
      <c r="SE51" s="75"/>
      <c r="SF51" s="75"/>
      <c r="SG51" s="75"/>
      <c r="SH51" s="75"/>
      <c r="SI51" s="75"/>
      <c r="SJ51" s="75"/>
      <c r="SK51" s="75"/>
      <c r="SL51" s="75"/>
      <c r="SM51" s="75"/>
      <c r="SN51" s="75"/>
      <c r="SO51" s="75"/>
      <c r="SP51" s="75"/>
      <c r="SQ51" s="75"/>
      <c r="SR51" s="75"/>
      <c r="SS51" s="75"/>
      <c r="ST51" s="75"/>
      <c r="SU51" s="75"/>
      <c r="SV51" s="75"/>
      <c r="SW51" s="75"/>
      <c r="SX51" s="75"/>
      <c r="SY51" s="75"/>
      <c r="SZ51" s="75"/>
      <c r="TA51" s="75"/>
      <c r="TB51" s="75"/>
      <c r="TC51" s="75"/>
      <c r="TD51" s="75"/>
      <c r="TE51" s="75"/>
      <c r="TF51" s="75"/>
      <c r="TG51" s="75"/>
      <c r="TH51" s="75"/>
      <c r="TI51" s="75"/>
      <c r="TJ51" s="75"/>
      <c r="TK51" s="75"/>
      <c r="TL51" s="75"/>
      <c r="TM51" s="75"/>
      <c r="TN51" s="75"/>
      <c r="TO51" s="75"/>
      <c r="TP51" s="75"/>
      <c r="TQ51" s="75"/>
      <c r="TR51" s="75"/>
      <c r="TS51" s="75"/>
      <c r="TT51" s="75"/>
      <c r="TU51" s="75"/>
      <c r="TV51" s="75"/>
      <c r="TW51" s="75"/>
      <c r="TX51" s="75"/>
      <c r="TY51" s="75"/>
      <c r="TZ51" s="75"/>
      <c r="UA51" s="75"/>
      <c r="UB51" s="75"/>
      <c r="UC51" s="75"/>
      <c r="UD51" s="75"/>
      <c r="UE51" s="75"/>
      <c r="UF51" s="75"/>
      <c r="UG51" s="75"/>
      <c r="UH51" s="75"/>
      <c r="UI51" s="75"/>
      <c r="UJ51" s="75"/>
      <c r="UK51" s="75"/>
      <c r="UL51" s="75"/>
      <c r="UM51" s="75"/>
      <c r="UN51" s="75"/>
      <c r="UO51" s="75"/>
      <c r="UP51" s="75"/>
      <c r="UQ51" s="75"/>
      <c r="UR51" s="75"/>
      <c r="US51" s="75"/>
      <c r="UT51" s="75"/>
      <c r="UU51" s="75"/>
      <c r="UV51" s="75"/>
      <c r="UW51" s="75"/>
      <c r="UX51" s="75"/>
      <c r="UY51" s="75"/>
      <c r="UZ51" s="75"/>
      <c r="VA51" s="75"/>
      <c r="VB51" s="75"/>
      <c r="VC51" s="75"/>
      <c r="VD51" s="75"/>
      <c r="VE51" s="75"/>
      <c r="VF51" s="75"/>
      <c r="VG51" s="75"/>
      <c r="VH51" s="75"/>
      <c r="VI51" s="75"/>
      <c r="VJ51" s="75"/>
      <c r="VK51" s="75"/>
      <c r="VL51" s="75"/>
      <c r="VM51" s="75"/>
      <c r="VN51" s="75"/>
      <c r="VO51" s="75"/>
      <c r="VP51" s="75"/>
      <c r="VQ51" s="75"/>
      <c r="VR51" s="75"/>
      <c r="VS51" s="75"/>
      <c r="VT51" s="75"/>
      <c r="VU51" s="75"/>
      <c r="VV51" s="75"/>
      <c r="VW51" s="75"/>
      <c r="VX51" s="75"/>
      <c r="VY51" s="75"/>
      <c r="VZ51" s="75"/>
      <c r="WA51" s="75"/>
      <c r="WB51" s="75"/>
      <c r="WC51" s="75"/>
      <c r="WD51" s="75"/>
      <c r="WE51" s="75"/>
      <c r="WF51" s="75"/>
      <c r="WG51" s="75"/>
      <c r="WH51" s="75"/>
      <c r="WI51" s="75"/>
      <c r="WJ51" s="75"/>
      <c r="WK51" s="75"/>
      <c r="WL51" s="75"/>
      <c r="WM51" s="75"/>
      <c r="WN51" s="75"/>
      <c r="WO51" s="75"/>
      <c r="WP51" s="75"/>
      <c r="WQ51" s="75"/>
      <c r="WR51" s="75"/>
      <c r="WS51" s="75"/>
      <c r="WT51" s="75"/>
      <c r="WU51" s="75"/>
      <c r="WV51" s="75"/>
      <c r="WW51" s="75"/>
      <c r="WX51" s="75"/>
      <c r="WY51" s="75"/>
      <c r="WZ51" s="75"/>
      <c r="XA51" s="75"/>
      <c r="XB51" s="75"/>
      <c r="XC51" s="75"/>
      <c r="XD51" s="75"/>
      <c r="XE51" s="75"/>
      <c r="XF51" s="75"/>
      <c r="XG51" s="75"/>
      <c r="XH51" s="75"/>
      <c r="XI51" s="75"/>
      <c r="XJ51" s="75"/>
      <c r="XK51" s="75"/>
      <c r="XL51" s="75"/>
      <c r="XM51" s="75"/>
      <c r="XN51" s="75"/>
      <c r="XO51" s="75"/>
      <c r="XP51" s="75"/>
      <c r="XQ51" s="75"/>
      <c r="XR51" s="75"/>
      <c r="XS51" s="75"/>
      <c r="XT51" s="75"/>
      <c r="XU51" s="75"/>
      <c r="XV51" s="75"/>
      <c r="XW51" s="75"/>
      <c r="XX51" s="75"/>
      <c r="XY51" s="75"/>
      <c r="XZ51" s="75"/>
      <c r="YA51" s="75"/>
      <c r="YB51" s="75"/>
      <c r="YC51" s="75"/>
      <c r="YD51" s="75"/>
      <c r="YE51" s="75"/>
      <c r="YF51" s="75"/>
      <c r="YG51" s="75"/>
      <c r="YH51" s="75"/>
      <c r="YI51" s="75"/>
      <c r="YJ51" s="75"/>
      <c r="YK51" s="75"/>
      <c r="YL51" s="75"/>
      <c r="YM51" s="75"/>
      <c r="YN51" s="75"/>
      <c r="YO51" s="75"/>
      <c r="YP51" s="75"/>
      <c r="YQ51" s="75"/>
      <c r="YR51" s="75"/>
      <c r="YS51" s="75"/>
      <c r="YT51" s="75"/>
      <c r="YU51" s="75"/>
      <c r="YV51" s="75"/>
      <c r="YW51" s="75"/>
      <c r="YX51" s="75"/>
      <c r="YY51" s="75"/>
      <c r="YZ51" s="75"/>
    </row>
    <row r="52" spans="1:676" s="93" customFormat="1" ht="14.25" customHeight="1" x14ac:dyDescent="0.25">
      <c r="A52" s="86"/>
      <c r="B52" s="87"/>
      <c r="C52" s="327" t="s">
        <v>84</v>
      </c>
      <c r="D52" s="327"/>
      <c r="E52" s="327"/>
      <c r="F52" s="327"/>
      <c r="G52" s="327"/>
      <c r="H52" s="89"/>
      <c r="I52" s="89"/>
      <c r="J52" s="89"/>
      <c r="K52" s="89"/>
      <c r="L52" s="89"/>
      <c r="M52" s="89"/>
      <c r="N52" s="89"/>
      <c r="O52" s="88"/>
      <c r="P52" s="89"/>
      <c r="Q52" s="89"/>
      <c r="R52" s="89"/>
      <c r="S52" s="89"/>
      <c r="T52" s="88"/>
      <c r="U52" s="90"/>
      <c r="V52" s="91"/>
      <c r="W52" s="295"/>
      <c r="Y52" s="94" t="str">
        <f>IF(W52="","",IF(#REF!="",$Y$8*W52,IF($Y$8*W52&gt;(#REF!+Z52),"!!!",$Y$8*W52)))</f>
        <v/>
      </c>
      <c r="Z52" s="95" t="str">
        <f t="shared" si="1"/>
        <v/>
      </c>
      <c r="AA52" s="96"/>
      <c r="AB52" s="96" t="str">
        <f>IF(Z52="","",Z52+#REF!)</f>
        <v/>
      </c>
      <c r="AC52" s="271" t="str">
        <f t="shared" si="4"/>
        <v/>
      </c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</row>
    <row r="53" spans="1:676" ht="14.25" customHeight="1" x14ac:dyDescent="0.25">
      <c r="A53" s="97"/>
      <c r="B53" s="319" t="s">
        <v>85</v>
      </c>
      <c r="C53" s="320"/>
      <c r="D53" s="320"/>
      <c r="E53" s="98"/>
      <c r="F53" s="325" t="s">
        <v>86</v>
      </c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6"/>
      <c r="V53" s="144" t="s">
        <v>85</v>
      </c>
      <c r="W53" s="296">
        <v>1.5</v>
      </c>
      <c r="Y53" s="101">
        <f>IF(W53="","",IF(AA53="",$Y$8*W53,IF($Y$8*W53&gt;(AA53+Z53),"!!!",$Y$8*W53)))</f>
        <v>96</v>
      </c>
      <c r="Z53" s="102">
        <f t="shared" si="1"/>
        <v>34.5</v>
      </c>
      <c r="AA53" s="103">
        <v>103.73</v>
      </c>
      <c r="AB53" s="103">
        <f>IF(Z53="","",Z53+AA53)</f>
        <v>138.23000000000002</v>
      </c>
      <c r="AC53" s="271">
        <f t="shared" ref="AC53:AC84" si="9">IF(Z53="","",Y53-ROUND(Z53,0))</f>
        <v>61</v>
      </c>
    </row>
    <row r="54" spans="1:676" ht="14.25" customHeight="1" x14ac:dyDescent="0.25">
      <c r="A54" s="97"/>
      <c r="B54" s="319" t="s">
        <v>87</v>
      </c>
      <c r="C54" s="320"/>
      <c r="D54" s="320"/>
      <c r="E54" s="98"/>
      <c r="F54" s="325" t="s">
        <v>88</v>
      </c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6"/>
      <c r="V54" s="124" t="s">
        <v>87</v>
      </c>
      <c r="W54" s="292">
        <v>1.5</v>
      </c>
      <c r="Y54" s="101">
        <f t="shared" ref="Y54:Y65" si="10">IF(W54="","",IF(AA54="",$Y$8*W54,IF($Y$8*W54&gt;(AA54+Z54),"!!!",$Y$8*W54)))</f>
        <v>96</v>
      </c>
      <c r="Z54" s="108">
        <f t="shared" si="1"/>
        <v>34.5</v>
      </c>
      <c r="AA54" s="109">
        <v>122</v>
      </c>
      <c r="AB54" s="103">
        <f t="shared" ref="AB54:AB65" si="11">IF(Z54="","",Z54+AA54)</f>
        <v>156.5</v>
      </c>
      <c r="AC54" s="271">
        <f t="shared" si="9"/>
        <v>61</v>
      </c>
    </row>
    <row r="55" spans="1:676" ht="14.25" customHeight="1" x14ac:dyDescent="0.25">
      <c r="A55" s="97"/>
      <c r="B55" s="319" t="s">
        <v>89</v>
      </c>
      <c r="C55" s="320"/>
      <c r="D55" s="320"/>
      <c r="E55" s="98"/>
      <c r="F55" s="325" t="s">
        <v>90</v>
      </c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6"/>
      <c r="V55" s="124" t="s">
        <v>89</v>
      </c>
      <c r="W55" s="292">
        <v>1.9</v>
      </c>
      <c r="Y55" s="101">
        <f t="shared" si="10"/>
        <v>121.6</v>
      </c>
      <c r="Z55" s="108">
        <f t="shared" si="1"/>
        <v>43.699999999999996</v>
      </c>
      <c r="AA55" s="109">
        <v>160.85</v>
      </c>
      <c r="AB55" s="103">
        <f t="shared" si="11"/>
        <v>204.54999999999998</v>
      </c>
      <c r="AC55" s="271">
        <f t="shared" si="9"/>
        <v>77.599999999999994</v>
      </c>
    </row>
    <row r="56" spans="1:676" ht="14.25" customHeight="1" x14ac:dyDescent="0.25">
      <c r="A56" s="97"/>
      <c r="B56" s="319" t="s">
        <v>91</v>
      </c>
      <c r="C56" s="320"/>
      <c r="D56" s="320"/>
      <c r="E56" s="98"/>
      <c r="F56" s="325" t="s">
        <v>92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6"/>
      <c r="V56" s="124" t="s">
        <v>91</v>
      </c>
      <c r="W56" s="292">
        <v>2.7</v>
      </c>
      <c r="Y56" s="101">
        <f t="shared" si="10"/>
        <v>172.8</v>
      </c>
      <c r="Z56" s="108">
        <f t="shared" si="1"/>
        <v>62.1</v>
      </c>
      <c r="AA56" s="109">
        <v>215.79</v>
      </c>
      <c r="AB56" s="103">
        <f t="shared" si="11"/>
        <v>277.89</v>
      </c>
      <c r="AC56" s="271">
        <f t="shared" si="9"/>
        <v>110.80000000000001</v>
      </c>
    </row>
    <row r="57" spans="1:676" ht="14.25" customHeight="1" x14ac:dyDescent="0.25">
      <c r="A57" s="97"/>
      <c r="B57" s="319" t="s">
        <v>93</v>
      </c>
      <c r="C57" s="320"/>
      <c r="D57" s="320"/>
      <c r="E57" s="98"/>
      <c r="F57" s="325" t="s">
        <v>94</v>
      </c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6"/>
      <c r="V57" s="124" t="s">
        <v>93</v>
      </c>
      <c r="W57" s="292">
        <v>3.6</v>
      </c>
      <c r="Y57" s="101">
        <f t="shared" si="10"/>
        <v>230.4</v>
      </c>
      <c r="Z57" s="108">
        <f t="shared" si="1"/>
        <v>82.8</v>
      </c>
      <c r="AA57" s="109">
        <v>301.25</v>
      </c>
      <c r="AB57" s="103">
        <f t="shared" si="11"/>
        <v>384.05</v>
      </c>
      <c r="AC57" s="271">
        <f t="shared" si="9"/>
        <v>147.4</v>
      </c>
    </row>
    <row r="58" spans="1:676" ht="14.25" customHeight="1" x14ac:dyDescent="0.25">
      <c r="A58" s="97"/>
      <c r="B58" s="319" t="s">
        <v>95</v>
      </c>
      <c r="C58" s="320"/>
      <c r="D58" s="320"/>
      <c r="E58" s="98"/>
      <c r="F58" s="325" t="s">
        <v>96</v>
      </c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6"/>
      <c r="V58" s="124" t="s">
        <v>95</v>
      </c>
      <c r="W58" s="292">
        <v>1.5</v>
      </c>
      <c r="Y58" s="101">
        <f t="shared" si="10"/>
        <v>96</v>
      </c>
      <c r="Z58" s="108">
        <f t="shared" si="1"/>
        <v>34.5</v>
      </c>
      <c r="AA58" s="109">
        <v>108.99</v>
      </c>
      <c r="AB58" s="103">
        <f t="shared" si="11"/>
        <v>143.49</v>
      </c>
      <c r="AC58" s="271">
        <f t="shared" si="9"/>
        <v>61</v>
      </c>
    </row>
    <row r="59" spans="1:676" ht="14.25" customHeight="1" x14ac:dyDescent="0.25">
      <c r="A59" s="97"/>
      <c r="B59" s="319" t="s">
        <v>97</v>
      </c>
      <c r="C59" s="320"/>
      <c r="D59" s="320"/>
      <c r="E59" s="98"/>
      <c r="F59" s="325" t="s">
        <v>98</v>
      </c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6"/>
      <c r="V59" s="124" t="s">
        <v>97</v>
      </c>
      <c r="W59" s="292">
        <v>1.9</v>
      </c>
      <c r="Y59" s="101">
        <f t="shared" si="10"/>
        <v>121.6</v>
      </c>
      <c r="Z59" s="108">
        <f t="shared" si="1"/>
        <v>43.699999999999996</v>
      </c>
      <c r="AA59" s="109">
        <v>150.57</v>
      </c>
      <c r="AB59" s="103">
        <f t="shared" si="11"/>
        <v>194.26999999999998</v>
      </c>
      <c r="AC59" s="271">
        <f t="shared" si="9"/>
        <v>77.599999999999994</v>
      </c>
    </row>
    <row r="60" spans="1:676" ht="14.25" customHeight="1" x14ac:dyDescent="0.25">
      <c r="A60" s="97"/>
      <c r="B60" s="319" t="s">
        <v>99</v>
      </c>
      <c r="C60" s="320"/>
      <c r="D60" s="320"/>
      <c r="E60" s="98"/>
      <c r="F60" s="325" t="s">
        <v>100</v>
      </c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6"/>
      <c r="V60" s="124" t="s">
        <v>99</v>
      </c>
      <c r="W60" s="292">
        <v>2.7</v>
      </c>
      <c r="Y60" s="101">
        <f t="shared" si="10"/>
        <v>172.8</v>
      </c>
      <c r="Z60" s="108">
        <f t="shared" si="1"/>
        <v>62.1</v>
      </c>
      <c r="AA60" s="109">
        <v>233.03</v>
      </c>
      <c r="AB60" s="103">
        <f t="shared" si="11"/>
        <v>295.13</v>
      </c>
      <c r="AC60" s="271">
        <f t="shared" si="9"/>
        <v>110.80000000000001</v>
      </c>
    </row>
    <row r="61" spans="1:676" ht="14.25" customHeight="1" x14ac:dyDescent="0.25">
      <c r="A61" s="97"/>
      <c r="B61" s="319" t="s">
        <v>101</v>
      </c>
      <c r="C61" s="320"/>
      <c r="D61" s="320"/>
      <c r="E61" s="98"/>
      <c r="F61" s="325" t="s">
        <v>102</v>
      </c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6"/>
      <c r="V61" s="124" t="s">
        <v>101</v>
      </c>
      <c r="W61" s="292">
        <v>1.4</v>
      </c>
      <c r="Y61" s="101">
        <f t="shared" si="10"/>
        <v>89.6</v>
      </c>
      <c r="Z61" s="108">
        <f t="shared" si="1"/>
        <v>32.199999999999996</v>
      </c>
      <c r="AA61" s="109">
        <v>98.74</v>
      </c>
      <c r="AB61" s="103">
        <f t="shared" si="11"/>
        <v>130.94</v>
      </c>
      <c r="AC61" s="271">
        <f t="shared" si="9"/>
        <v>57.599999999999994</v>
      </c>
    </row>
    <row r="62" spans="1:676" ht="14.25" customHeight="1" x14ac:dyDescent="0.25">
      <c r="A62" s="97"/>
      <c r="B62" s="319" t="s">
        <v>103</v>
      </c>
      <c r="C62" s="320"/>
      <c r="D62" s="320"/>
      <c r="E62" s="98"/>
      <c r="F62" s="325" t="s">
        <v>104</v>
      </c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6"/>
      <c r="V62" s="124" t="s">
        <v>103</v>
      </c>
      <c r="W62" s="292">
        <v>1.4</v>
      </c>
      <c r="Y62" s="101">
        <f t="shared" si="10"/>
        <v>89.6</v>
      </c>
      <c r="Z62" s="108">
        <f t="shared" si="1"/>
        <v>32.199999999999996</v>
      </c>
      <c r="AA62" s="109">
        <v>84.8</v>
      </c>
      <c r="AB62" s="103">
        <f t="shared" si="11"/>
        <v>117</v>
      </c>
      <c r="AC62" s="271">
        <f t="shared" si="9"/>
        <v>57.599999999999994</v>
      </c>
    </row>
    <row r="63" spans="1:676" ht="14.25" customHeight="1" x14ac:dyDescent="0.25">
      <c r="A63" s="97"/>
      <c r="B63" s="328" t="s">
        <v>105</v>
      </c>
      <c r="C63" s="329"/>
      <c r="D63" s="329"/>
      <c r="F63" s="337" t="s">
        <v>106</v>
      </c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8"/>
      <c r="V63" s="145" t="s">
        <v>105</v>
      </c>
      <c r="W63" s="292">
        <v>2.7</v>
      </c>
      <c r="Y63" s="101">
        <f t="shared" si="10"/>
        <v>172.8</v>
      </c>
      <c r="Z63" s="108">
        <f t="shared" si="1"/>
        <v>62.1</v>
      </c>
      <c r="AA63" s="109">
        <v>173.12</v>
      </c>
      <c r="AB63" s="103">
        <f t="shared" si="11"/>
        <v>235.22</v>
      </c>
      <c r="AC63" s="271">
        <f t="shared" si="9"/>
        <v>110.80000000000001</v>
      </c>
    </row>
    <row r="64" spans="1:676" ht="14.25" customHeight="1" x14ac:dyDescent="0.25">
      <c r="A64" s="97"/>
      <c r="B64" s="125"/>
      <c r="C64" s="329" t="s">
        <v>107</v>
      </c>
      <c r="D64" s="329"/>
      <c r="F64" s="337" t="s">
        <v>108</v>
      </c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8"/>
      <c r="V64" s="145" t="s">
        <v>107</v>
      </c>
      <c r="W64" s="292">
        <v>3.6</v>
      </c>
      <c r="Y64" s="101">
        <f t="shared" si="10"/>
        <v>230.4</v>
      </c>
      <c r="Z64" s="108">
        <f t="shared" si="1"/>
        <v>82.8</v>
      </c>
      <c r="AA64" s="109">
        <v>284</v>
      </c>
      <c r="AB64" s="103">
        <f t="shared" si="11"/>
        <v>366.8</v>
      </c>
      <c r="AC64" s="271">
        <f t="shared" si="9"/>
        <v>147.4</v>
      </c>
    </row>
    <row r="65" spans="1:676" ht="14.25" customHeight="1" x14ac:dyDescent="0.25">
      <c r="A65" s="97"/>
      <c r="B65" s="319" t="s">
        <v>109</v>
      </c>
      <c r="C65" s="320"/>
      <c r="D65" s="320"/>
      <c r="E65" s="98"/>
      <c r="F65" s="325" t="s">
        <v>110</v>
      </c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6"/>
      <c r="V65" s="105" t="s">
        <v>109</v>
      </c>
      <c r="W65" s="291">
        <v>2.7</v>
      </c>
      <c r="Y65" s="101">
        <f t="shared" si="10"/>
        <v>172.8</v>
      </c>
      <c r="Z65" s="108">
        <f t="shared" si="1"/>
        <v>62.1</v>
      </c>
      <c r="AA65" s="146">
        <v>133.41</v>
      </c>
      <c r="AB65" s="103">
        <f t="shared" si="11"/>
        <v>195.51</v>
      </c>
      <c r="AC65" s="271">
        <f t="shared" si="9"/>
        <v>110.80000000000001</v>
      </c>
    </row>
    <row r="66" spans="1:676" s="132" customFormat="1" ht="13.5" customHeight="1" thickBot="1" x14ac:dyDescent="0.3">
      <c r="A66" s="128"/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8"/>
      <c r="P66" s="129"/>
      <c r="Q66" s="129"/>
      <c r="R66" s="129"/>
      <c r="S66" s="129"/>
      <c r="T66" s="128"/>
      <c r="U66" s="129"/>
      <c r="V66" s="130"/>
      <c r="W66" s="131"/>
      <c r="Y66" s="133" t="str">
        <f>IF(W66="","",IF(#REF!="",$Y$8*W66,IF($Y$8*W66&gt;(#REF!+Z66),"!!!",$Y$8*W66)))</f>
        <v/>
      </c>
      <c r="Z66" s="134" t="str">
        <f t="shared" si="1"/>
        <v/>
      </c>
      <c r="AA66" s="135"/>
      <c r="AB66" s="136" t="str">
        <f>IF(Z66="","",Z66+#REF!)</f>
        <v/>
      </c>
      <c r="AC66" s="271" t="str">
        <f t="shared" si="9"/>
        <v/>
      </c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  <c r="GN66" s="276"/>
      <c r="GO66" s="276"/>
      <c r="GP66" s="276"/>
      <c r="GQ66" s="276"/>
      <c r="GR66" s="276"/>
      <c r="GS66" s="276"/>
      <c r="GT66" s="276"/>
      <c r="GU66" s="276"/>
      <c r="GV66" s="276"/>
      <c r="GW66" s="276"/>
      <c r="GX66" s="276"/>
      <c r="GY66" s="276"/>
      <c r="GZ66" s="276"/>
      <c r="HA66" s="276"/>
      <c r="HB66" s="276"/>
      <c r="HC66" s="276"/>
      <c r="HD66" s="276"/>
      <c r="HE66" s="276"/>
      <c r="HF66" s="276"/>
      <c r="HG66" s="276"/>
      <c r="HH66" s="276"/>
      <c r="HI66" s="276"/>
      <c r="HJ66" s="276"/>
      <c r="HK66" s="276"/>
      <c r="HL66" s="276"/>
      <c r="HM66" s="276"/>
      <c r="HN66" s="276"/>
      <c r="HO66" s="276"/>
      <c r="HP66" s="276"/>
      <c r="HQ66" s="276"/>
      <c r="HR66" s="276"/>
      <c r="HS66" s="276"/>
      <c r="HT66" s="276"/>
      <c r="HU66" s="276"/>
      <c r="HV66" s="276"/>
      <c r="HW66" s="276"/>
      <c r="HX66" s="276"/>
      <c r="HY66" s="276"/>
      <c r="HZ66" s="276"/>
      <c r="IA66" s="276"/>
      <c r="IB66" s="276"/>
      <c r="IC66" s="276"/>
      <c r="ID66" s="276"/>
      <c r="IE66" s="276"/>
      <c r="IF66" s="276"/>
      <c r="IG66" s="276"/>
      <c r="IH66" s="276"/>
      <c r="II66" s="276"/>
      <c r="IJ66" s="276"/>
      <c r="IK66" s="276"/>
      <c r="IL66" s="276"/>
      <c r="IM66" s="276"/>
      <c r="IN66" s="276"/>
      <c r="IO66" s="276"/>
      <c r="IP66" s="276"/>
      <c r="IQ66" s="276"/>
      <c r="IR66" s="276"/>
      <c r="IS66" s="276"/>
      <c r="IT66" s="276"/>
      <c r="IU66" s="276"/>
      <c r="IV66" s="276"/>
      <c r="IW66" s="276"/>
      <c r="IX66" s="276"/>
      <c r="IY66" s="276"/>
      <c r="IZ66" s="276"/>
      <c r="JA66" s="276"/>
      <c r="JB66" s="276"/>
      <c r="JC66" s="276"/>
      <c r="JD66" s="276"/>
      <c r="JE66" s="276"/>
      <c r="JF66" s="276"/>
      <c r="JG66" s="276"/>
      <c r="JH66" s="276"/>
      <c r="JI66" s="276"/>
      <c r="JJ66" s="276"/>
      <c r="JK66" s="276"/>
      <c r="JL66" s="276"/>
      <c r="JM66" s="276"/>
      <c r="JN66" s="276"/>
      <c r="JO66" s="276"/>
      <c r="JP66" s="276"/>
      <c r="JQ66" s="276"/>
      <c r="JR66" s="276"/>
      <c r="JS66" s="276"/>
      <c r="JT66" s="276"/>
      <c r="JU66" s="276"/>
      <c r="JV66" s="276"/>
      <c r="JW66" s="276"/>
      <c r="JX66" s="276"/>
      <c r="JY66" s="276"/>
      <c r="JZ66" s="276"/>
      <c r="KA66" s="276"/>
      <c r="KB66" s="276"/>
      <c r="KC66" s="276"/>
      <c r="KD66" s="276"/>
      <c r="KE66" s="276"/>
      <c r="KF66" s="276"/>
      <c r="KG66" s="276"/>
      <c r="KH66" s="276"/>
      <c r="KI66" s="276"/>
      <c r="KJ66" s="276"/>
      <c r="KK66" s="276"/>
      <c r="KL66" s="276"/>
      <c r="KM66" s="276"/>
      <c r="KN66" s="276"/>
      <c r="KO66" s="276"/>
      <c r="KP66" s="276"/>
      <c r="KQ66" s="276"/>
      <c r="KR66" s="276"/>
      <c r="KS66" s="276"/>
      <c r="KT66" s="276"/>
      <c r="KU66" s="276"/>
      <c r="KV66" s="276"/>
      <c r="KW66" s="276"/>
      <c r="KX66" s="276"/>
      <c r="KY66" s="276"/>
      <c r="KZ66" s="276"/>
      <c r="LA66" s="276"/>
      <c r="LB66" s="276"/>
      <c r="LC66" s="276"/>
      <c r="LD66" s="276"/>
      <c r="LE66" s="276"/>
      <c r="LF66" s="276"/>
      <c r="LG66" s="276"/>
      <c r="LH66" s="276"/>
      <c r="LI66" s="276"/>
      <c r="LJ66" s="276"/>
      <c r="LK66" s="276"/>
      <c r="LL66" s="276"/>
      <c r="LM66" s="276"/>
      <c r="LN66" s="276"/>
      <c r="LO66" s="276"/>
      <c r="LP66" s="276"/>
      <c r="LQ66" s="276"/>
      <c r="LR66" s="276"/>
      <c r="LS66" s="276"/>
      <c r="LT66" s="276"/>
      <c r="LU66" s="276"/>
      <c r="LV66" s="276"/>
      <c r="LW66" s="276"/>
      <c r="LX66" s="276"/>
      <c r="LY66" s="276"/>
      <c r="LZ66" s="276"/>
      <c r="MA66" s="276"/>
      <c r="MB66" s="276"/>
      <c r="MC66" s="276"/>
      <c r="MD66" s="276"/>
      <c r="ME66" s="276"/>
      <c r="MF66" s="276"/>
      <c r="MG66" s="276"/>
      <c r="MH66" s="276"/>
      <c r="MI66" s="276"/>
      <c r="MJ66" s="276"/>
      <c r="MK66" s="276"/>
      <c r="ML66" s="276"/>
      <c r="MM66" s="276"/>
      <c r="MN66" s="276"/>
      <c r="MO66" s="276"/>
      <c r="MP66" s="276"/>
      <c r="MQ66" s="276"/>
      <c r="MR66" s="276"/>
      <c r="MS66" s="276"/>
      <c r="MT66" s="276"/>
      <c r="MU66" s="276"/>
      <c r="MV66" s="276"/>
      <c r="MW66" s="276"/>
      <c r="MX66" s="276"/>
      <c r="MY66" s="276"/>
      <c r="MZ66" s="276"/>
      <c r="NA66" s="276"/>
      <c r="NB66" s="276"/>
      <c r="NC66" s="276"/>
      <c r="ND66" s="276"/>
      <c r="NE66" s="276"/>
      <c r="NF66" s="276"/>
      <c r="NG66" s="276"/>
      <c r="NH66" s="276"/>
      <c r="NI66" s="276"/>
      <c r="NJ66" s="276"/>
      <c r="NK66" s="276"/>
      <c r="NL66" s="276"/>
      <c r="NM66" s="276"/>
      <c r="NN66" s="276"/>
      <c r="NO66" s="276"/>
      <c r="NP66" s="276"/>
      <c r="NQ66" s="276"/>
      <c r="NR66" s="276"/>
      <c r="NS66" s="276"/>
      <c r="NT66" s="276"/>
      <c r="NU66" s="276"/>
      <c r="NV66" s="276"/>
      <c r="NW66" s="276"/>
      <c r="NX66" s="276"/>
      <c r="NY66" s="276"/>
      <c r="NZ66" s="276"/>
      <c r="OA66" s="276"/>
      <c r="OB66" s="276"/>
      <c r="OC66" s="276"/>
      <c r="OD66" s="276"/>
      <c r="OE66" s="276"/>
      <c r="OF66" s="276"/>
      <c r="OG66" s="276"/>
      <c r="OH66" s="276"/>
      <c r="OI66" s="276"/>
      <c r="OJ66" s="276"/>
      <c r="OK66" s="276"/>
      <c r="OL66" s="276"/>
      <c r="OM66" s="276"/>
      <c r="ON66" s="276"/>
      <c r="OO66" s="276"/>
      <c r="OP66" s="276"/>
      <c r="OQ66" s="276"/>
      <c r="OR66" s="276"/>
      <c r="OS66" s="276"/>
      <c r="OT66" s="276"/>
      <c r="OU66" s="276"/>
      <c r="OV66" s="276"/>
      <c r="OW66" s="276"/>
      <c r="OX66" s="276"/>
      <c r="OY66" s="276"/>
      <c r="OZ66" s="276"/>
      <c r="PA66" s="276"/>
      <c r="PB66" s="276"/>
      <c r="PC66" s="276"/>
      <c r="PD66" s="276"/>
      <c r="PE66" s="276"/>
      <c r="PF66" s="276"/>
      <c r="PG66" s="276"/>
      <c r="PH66" s="276"/>
      <c r="PI66" s="276"/>
      <c r="PJ66" s="276"/>
      <c r="PK66" s="276"/>
      <c r="PL66" s="276"/>
      <c r="PM66" s="276"/>
      <c r="PN66" s="276"/>
      <c r="PO66" s="276"/>
      <c r="PP66" s="276"/>
      <c r="PQ66" s="276"/>
      <c r="PR66" s="276"/>
      <c r="PS66" s="276"/>
      <c r="PT66" s="276"/>
      <c r="PU66" s="276"/>
      <c r="PV66" s="276"/>
      <c r="PW66" s="276"/>
      <c r="PX66" s="276"/>
      <c r="PY66" s="276"/>
      <c r="PZ66" s="276"/>
      <c r="QA66" s="276"/>
      <c r="QB66" s="276"/>
      <c r="QC66" s="276"/>
      <c r="QD66" s="276"/>
      <c r="QE66" s="276"/>
      <c r="QF66" s="276"/>
      <c r="QG66" s="276"/>
      <c r="QH66" s="276"/>
      <c r="QI66" s="276"/>
      <c r="QJ66" s="276"/>
      <c r="QK66" s="276"/>
      <c r="QL66" s="276"/>
      <c r="QM66" s="276"/>
      <c r="QN66" s="276"/>
      <c r="QO66" s="276"/>
      <c r="QP66" s="276"/>
      <c r="QQ66" s="276"/>
      <c r="QR66" s="276"/>
      <c r="QS66" s="276"/>
      <c r="QT66" s="276"/>
      <c r="QU66" s="276"/>
      <c r="QV66" s="276"/>
      <c r="QW66" s="276"/>
      <c r="QX66" s="276"/>
      <c r="QY66" s="276"/>
      <c r="QZ66" s="276"/>
      <c r="RA66" s="276"/>
      <c r="RB66" s="276"/>
      <c r="RC66" s="276"/>
      <c r="RD66" s="276"/>
      <c r="RE66" s="276"/>
      <c r="RF66" s="276"/>
      <c r="RG66" s="276"/>
      <c r="RH66" s="276"/>
      <c r="RI66" s="276"/>
      <c r="RJ66" s="276"/>
      <c r="RK66" s="276"/>
      <c r="RL66" s="276"/>
      <c r="RM66" s="276"/>
      <c r="RN66" s="276"/>
      <c r="RO66" s="276"/>
      <c r="RP66" s="276"/>
      <c r="RQ66" s="276"/>
      <c r="RR66" s="276"/>
      <c r="RS66" s="276"/>
      <c r="RT66" s="276"/>
      <c r="RU66" s="276"/>
      <c r="RV66" s="276"/>
      <c r="RW66" s="276"/>
      <c r="RX66" s="276"/>
      <c r="RY66" s="276"/>
      <c r="RZ66" s="276"/>
      <c r="SA66" s="276"/>
      <c r="SB66" s="276"/>
      <c r="SC66" s="276"/>
      <c r="SD66" s="276"/>
      <c r="SE66" s="276"/>
      <c r="SF66" s="276"/>
      <c r="SG66" s="276"/>
      <c r="SH66" s="276"/>
      <c r="SI66" s="276"/>
      <c r="SJ66" s="276"/>
      <c r="SK66" s="276"/>
      <c r="SL66" s="276"/>
      <c r="SM66" s="276"/>
      <c r="SN66" s="276"/>
      <c r="SO66" s="276"/>
      <c r="SP66" s="276"/>
      <c r="SQ66" s="276"/>
      <c r="SR66" s="276"/>
      <c r="SS66" s="276"/>
      <c r="ST66" s="276"/>
      <c r="SU66" s="276"/>
      <c r="SV66" s="276"/>
      <c r="SW66" s="276"/>
      <c r="SX66" s="276"/>
      <c r="SY66" s="276"/>
      <c r="SZ66" s="276"/>
      <c r="TA66" s="276"/>
      <c r="TB66" s="276"/>
      <c r="TC66" s="276"/>
      <c r="TD66" s="276"/>
      <c r="TE66" s="276"/>
      <c r="TF66" s="276"/>
      <c r="TG66" s="276"/>
      <c r="TH66" s="276"/>
      <c r="TI66" s="276"/>
      <c r="TJ66" s="276"/>
      <c r="TK66" s="276"/>
      <c r="TL66" s="276"/>
      <c r="TM66" s="276"/>
      <c r="TN66" s="276"/>
      <c r="TO66" s="276"/>
      <c r="TP66" s="276"/>
      <c r="TQ66" s="276"/>
      <c r="TR66" s="276"/>
      <c r="TS66" s="276"/>
      <c r="TT66" s="276"/>
      <c r="TU66" s="276"/>
      <c r="TV66" s="276"/>
      <c r="TW66" s="276"/>
      <c r="TX66" s="276"/>
      <c r="TY66" s="276"/>
      <c r="TZ66" s="276"/>
      <c r="UA66" s="276"/>
      <c r="UB66" s="276"/>
      <c r="UC66" s="276"/>
      <c r="UD66" s="276"/>
      <c r="UE66" s="276"/>
      <c r="UF66" s="276"/>
      <c r="UG66" s="276"/>
      <c r="UH66" s="276"/>
      <c r="UI66" s="276"/>
      <c r="UJ66" s="276"/>
      <c r="UK66" s="276"/>
      <c r="UL66" s="276"/>
      <c r="UM66" s="276"/>
      <c r="UN66" s="276"/>
      <c r="UO66" s="276"/>
      <c r="UP66" s="276"/>
      <c r="UQ66" s="276"/>
      <c r="UR66" s="276"/>
      <c r="US66" s="276"/>
      <c r="UT66" s="276"/>
      <c r="UU66" s="276"/>
      <c r="UV66" s="276"/>
      <c r="UW66" s="276"/>
      <c r="UX66" s="276"/>
      <c r="UY66" s="276"/>
      <c r="UZ66" s="276"/>
      <c r="VA66" s="276"/>
      <c r="VB66" s="276"/>
      <c r="VC66" s="276"/>
      <c r="VD66" s="276"/>
      <c r="VE66" s="276"/>
      <c r="VF66" s="276"/>
      <c r="VG66" s="276"/>
      <c r="VH66" s="276"/>
      <c r="VI66" s="276"/>
      <c r="VJ66" s="276"/>
      <c r="VK66" s="276"/>
      <c r="VL66" s="276"/>
      <c r="VM66" s="276"/>
      <c r="VN66" s="276"/>
      <c r="VO66" s="276"/>
      <c r="VP66" s="276"/>
      <c r="VQ66" s="276"/>
      <c r="VR66" s="276"/>
      <c r="VS66" s="276"/>
      <c r="VT66" s="276"/>
      <c r="VU66" s="276"/>
      <c r="VV66" s="276"/>
      <c r="VW66" s="276"/>
      <c r="VX66" s="276"/>
      <c r="VY66" s="276"/>
      <c r="VZ66" s="276"/>
      <c r="WA66" s="276"/>
      <c r="WB66" s="276"/>
      <c r="WC66" s="276"/>
      <c r="WD66" s="276"/>
      <c r="WE66" s="276"/>
      <c r="WF66" s="276"/>
      <c r="WG66" s="276"/>
      <c r="WH66" s="276"/>
      <c r="WI66" s="276"/>
      <c r="WJ66" s="276"/>
      <c r="WK66" s="276"/>
      <c r="WL66" s="276"/>
      <c r="WM66" s="276"/>
      <c r="WN66" s="276"/>
      <c r="WO66" s="276"/>
      <c r="WP66" s="276"/>
      <c r="WQ66" s="276"/>
      <c r="WR66" s="276"/>
      <c r="WS66" s="276"/>
      <c r="WT66" s="276"/>
      <c r="WU66" s="276"/>
      <c r="WV66" s="276"/>
      <c r="WW66" s="276"/>
      <c r="WX66" s="276"/>
      <c r="WY66" s="276"/>
      <c r="WZ66" s="276"/>
      <c r="XA66" s="276"/>
      <c r="XB66" s="276"/>
      <c r="XC66" s="276"/>
      <c r="XD66" s="276"/>
      <c r="XE66" s="276"/>
      <c r="XF66" s="276"/>
      <c r="XG66" s="276"/>
      <c r="XH66" s="276"/>
      <c r="XI66" s="276"/>
      <c r="XJ66" s="276"/>
      <c r="XK66" s="276"/>
      <c r="XL66" s="276"/>
      <c r="XM66" s="276"/>
      <c r="XN66" s="276"/>
      <c r="XO66" s="276"/>
      <c r="XP66" s="276"/>
      <c r="XQ66" s="276"/>
      <c r="XR66" s="276"/>
      <c r="XS66" s="276"/>
      <c r="XT66" s="276"/>
      <c r="XU66" s="276"/>
      <c r="XV66" s="276"/>
      <c r="XW66" s="276"/>
      <c r="XX66" s="276"/>
      <c r="XY66" s="276"/>
      <c r="XZ66" s="276"/>
      <c r="YA66" s="276"/>
      <c r="YB66" s="276"/>
      <c r="YC66" s="276"/>
      <c r="YD66" s="276"/>
      <c r="YE66" s="276"/>
      <c r="YF66" s="276"/>
      <c r="YG66" s="276"/>
      <c r="YH66" s="276"/>
      <c r="YI66" s="276"/>
      <c r="YJ66" s="276"/>
      <c r="YK66" s="276"/>
      <c r="YL66" s="276"/>
      <c r="YM66" s="276"/>
      <c r="YN66" s="276"/>
      <c r="YO66" s="276"/>
      <c r="YP66" s="276"/>
      <c r="YQ66" s="276"/>
      <c r="YR66" s="276"/>
      <c r="YS66" s="276"/>
      <c r="YT66" s="276"/>
      <c r="YU66" s="276"/>
      <c r="YV66" s="276"/>
      <c r="YW66" s="276"/>
      <c r="YX66" s="276"/>
      <c r="YY66" s="276"/>
      <c r="YZ66" s="276"/>
    </row>
    <row r="67" spans="1:676" s="93" customFormat="1" ht="13.5" customHeight="1" x14ac:dyDescent="0.25">
      <c r="A67" s="86"/>
      <c r="B67" s="87"/>
      <c r="C67" s="327" t="s">
        <v>111</v>
      </c>
      <c r="D67" s="327"/>
      <c r="E67" s="327"/>
      <c r="F67" s="327"/>
      <c r="G67" s="327"/>
      <c r="H67" s="327"/>
      <c r="I67" s="327"/>
      <c r="J67" s="327"/>
      <c r="K67" s="89"/>
      <c r="L67" s="89"/>
      <c r="M67" s="89"/>
      <c r="N67" s="89"/>
      <c r="O67" s="88"/>
      <c r="P67" s="89"/>
      <c r="Q67" s="89"/>
      <c r="R67" s="89"/>
      <c r="S67" s="89"/>
      <c r="T67" s="88"/>
      <c r="U67" s="90"/>
      <c r="V67" s="91"/>
      <c r="W67" s="92"/>
      <c r="Y67" s="94" t="str">
        <f>IF(W67="","",IF(#REF!="",$Y$8*W67,IF($Y$8*W67&gt;(#REF!+Z67),"!!!",$Y$8*W67)))</f>
        <v/>
      </c>
      <c r="Z67" s="95" t="str">
        <f t="shared" si="1"/>
        <v/>
      </c>
      <c r="AA67" s="96"/>
      <c r="AB67" s="96" t="str">
        <f>IF(Z67="","",Z67+#REF!)</f>
        <v/>
      </c>
      <c r="AC67" s="271" t="str">
        <f t="shared" si="9"/>
        <v/>
      </c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  <c r="IY67" s="37"/>
      <c r="IZ67" s="37"/>
      <c r="JA67" s="37"/>
      <c r="JB67" s="37"/>
      <c r="JC67" s="37"/>
      <c r="JD67" s="37"/>
      <c r="JE67" s="37"/>
      <c r="JF67" s="37"/>
      <c r="JG67" s="37"/>
      <c r="JH67" s="37"/>
      <c r="JI67" s="37"/>
      <c r="JJ67" s="37"/>
      <c r="JK67" s="37"/>
      <c r="JL67" s="37"/>
      <c r="JM67" s="37"/>
      <c r="JN67" s="37"/>
      <c r="JO67" s="37"/>
      <c r="JP67" s="37"/>
      <c r="JQ67" s="37"/>
      <c r="JR67" s="37"/>
      <c r="JS67" s="37"/>
      <c r="JT67" s="37"/>
      <c r="JU67" s="37"/>
      <c r="JV67" s="37"/>
      <c r="JW67" s="37"/>
      <c r="JX67" s="37"/>
      <c r="JY67" s="37"/>
      <c r="JZ67" s="37"/>
      <c r="KA67" s="37"/>
      <c r="KB67" s="37"/>
      <c r="KC67" s="37"/>
      <c r="KD67" s="37"/>
      <c r="KE67" s="37"/>
      <c r="KF67" s="37"/>
      <c r="KG67" s="37"/>
      <c r="KH67" s="37"/>
      <c r="KI67" s="37"/>
      <c r="KJ67" s="37"/>
      <c r="KK67" s="37"/>
      <c r="KL67" s="37"/>
      <c r="KM67" s="37"/>
      <c r="KN67" s="37"/>
      <c r="KO67" s="37"/>
      <c r="KP67" s="37"/>
      <c r="KQ67" s="37"/>
      <c r="KR67" s="37"/>
      <c r="KS67" s="37"/>
      <c r="KT67" s="37"/>
      <c r="KU67" s="37"/>
      <c r="KV67" s="37"/>
      <c r="KW67" s="37"/>
      <c r="KX67" s="37"/>
      <c r="KY67" s="37"/>
      <c r="KZ67" s="37"/>
      <c r="LA67" s="37"/>
      <c r="LB67" s="37"/>
      <c r="LC67" s="37"/>
      <c r="LD67" s="37"/>
      <c r="LE67" s="37"/>
      <c r="LF67" s="37"/>
      <c r="LG67" s="37"/>
      <c r="LH67" s="37"/>
      <c r="LI67" s="37"/>
      <c r="LJ67" s="37"/>
      <c r="LK67" s="37"/>
      <c r="LL67" s="37"/>
      <c r="LM67" s="37"/>
      <c r="LN67" s="37"/>
      <c r="LO67" s="37"/>
      <c r="LP67" s="37"/>
      <c r="LQ67" s="37"/>
      <c r="LR67" s="37"/>
      <c r="LS67" s="37"/>
      <c r="LT67" s="37"/>
      <c r="LU67" s="37"/>
      <c r="LV67" s="37"/>
      <c r="LW67" s="37"/>
      <c r="LX67" s="37"/>
      <c r="LY67" s="37"/>
      <c r="LZ67" s="37"/>
      <c r="MA67" s="37"/>
      <c r="MB67" s="37"/>
      <c r="MC67" s="37"/>
      <c r="MD67" s="37"/>
      <c r="ME67" s="37"/>
      <c r="MF67" s="37"/>
      <c r="MG67" s="37"/>
      <c r="MH67" s="37"/>
      <c r="MI67" s="37"/>
      <c r="MJ67" s="37"/>
      <c r="MK67" s="37"/>
      <c r="ML67" s="37"/>
      <c r="MM67" s="37"/>
      <c r="MN67" s="37"/>
      <c r="MO67" s="37"/>
      <c r="MP67" s="37"/>
      <c r="MQ67" s="37"/>
      <c r="MR67" s="37"/>
      <c r="MS67" s="37"/>
      <c r="MT67" s="37"/>
      <c r="MU67" s="37"/>
      <c r="MV67" s="37"/>
      <c r="MW67" s="37"/>
      <c r="MX67" s="37"/>
      <c r="MY67" s="37"/>
      <c r="MZ67" s="37"/>
      <c r="NA67" s="37"/>
      <c r="NB67" s="37"/>
      <c r="NC67" s="37"/>
      <c r="ND67" s="37"/>
      <c r="NE67" s="37"/>
      <c r="NF67" s="37"/>
      <c r="NG67" s="37"/>
      <c r="NH67" s="37"/>
      <c r="NI67" s="37"/>
      <c r="NJ67" s="37"/>
      <c r="NK67" s="37"/>
      <c r="NL67" s="37"/>
      <c r="NM67" s="37"/>
      <c r="NN67" s="37"/>
      <c r="NO67" s="37"/>
      <c r="NP67" s="37"/>
      <c r="NQ67" s="37"/>
      <c r="NR67" s="37"/>
      <c r="NS67" s="37"/>
      <c r="NT67" s="37"/>
      <c r="NU67" s="37"/>
      <c r="NV67" s="37"/>
      <c r="NW67" s="37"/>
      <c r="NX67" s="37"/>
      <c r="NY67" s="37"/>
      <c r="NZ67" s="37"/>
      <c r="OA67" s="37"/>
      <c r="OB67" s="37"/>
      <c r="OC67" s="37"/>
      <c r="OD67" s="37"/>
      <c r="OE67" s="37"/>
      <c r="OF67" s="37"/>
      <c r="OG67" s="37"/>
      <c r="OH67" s="37"/>
      <c r="OI67" s="37"/>
      <c r="OJ67" s="37"/>
      <c r="OK67" s="37"/>
      <c r="OL67" s="37"/>
      <c r="OM67" s="37"/>
      <c r="ON67" s="37"/>
      <c r="OO67" s="37"/>
      <c r="OP67" s="37"/>
      <c r="OQ67" s="37"/>
      <c r="OR67" s="37"/>
      <c r="OS67" s="37"/>
      <c r="OT67" s="37"/>
      <c r="OU67" s="37"/>
      <c r="OV67" s="37"/>
      <c r="OW67" s="37"/>
      <c r="OX67" s="37"/>
      <c r="OY67" s="37"/>
      <c r="OZ67" s="37"/>
      <c r="PA67" s="37"/>
      <c r="PB67" s="37"/>
      <c r="PC67" s="37"/>
      <c r="PD67" s="37"/>
      <c r="PE67" s="37"/>
      <c r="PF67" s="37"/>
      <c r="PG67" s="37"/>
      <c r="PH67" s="37"/>
      <c r="PI67" s="37"/>
      <c r="PJ67" s="37"/>
      <c r="PK67" s="37"/>
      <c r="PL67" s="37"/>
      <c r="PM67" s="37"/>
      <c r="PN67" s="37"/>
      <c r="PO67" s="37"/>
      <c r="PP67" s="37"/>
      <c r="PQ67" s="37"/>
      <c r="PR67" s="37"/>
      <c r="PS67" s="37"/>
      <c r="PT67" s="37"/>
      <c r="PU67" s="37"/>
      <c r="PV67" s="37"/>
      <c r="PW67" s="37"/>
      <c r="PX67" s="37"/>
      <c r="PY67" s="37"/>
      <c r="PZ67" s="37"/>
      <c r="QA67" s="37"/>
      <c r="QB67" s="37"/>
      <c r="QC67" s="37"/>
      <c r="QD67" s="37"/>
      <c r="QE67" s="37"/>
      <c r="QF67" s="37"/>
      <c r="QG67" s="37"/>
      <c r="QH67" s="37"/>
      <c r="QI67" s="37"/>
      <c r="QJ67" s="37"/>
      <c r="QK67" s="37"/>
      <c r="QL67" s="37"/>
      <c r="QM67" s="37"/>
      <c r="QN67" s="37"/>
      <c r="QO67" s="37"/>
      <c r="QP67" s="37"/>
      <c r="QQ67" s="37"/>
      <c r="QR67" s="37"/>
      <c r="QS67" s="37"/>
      <c r="QT67" s="37"/>
      <c r="QU67" s="37"/>
      <c r="QV67" s="37"/>
      <c r="QW67" s="37"/>
      <c r="QX67" s="37"/>
      <c r="QY67" s="37"/>
      <c r="QZ67" s="37"/>
      <c r="RA67" s="37"/>
      <c r="RB67" s="37"/>
      <c r="RC67" s="37"/>
      <c r="RD67" s="37"/>
      <c r="RE67" s="37"/>
      <c r="RF67" s="37"/>
      <c r="RG67" s="37"/>
      <c r="RH67" s="37"/>
      <c r="RI67" s="37"/>
      <c r="RJ67" s="37"/>
      <c r="RK67" s="37"/>
      <c r="RL67" s="37"/>
      <c r="RM67" s="37"/>
      <c r="RN67" s="37"/>
      <c r="RO67" s="37"/>
      <c r="RP67" s="37"/>
      <c r="RQ67" s="37"/>
      <c r="RR67" s="37"/>
      <c r="RS67" s="37"/>
      <c r="RT67" s="37"/>
      <c r="RU67" s="37"/>
      <c r="RV67" s="37"/>
      <c r="RW67" s="37"/>
      <c r="RX67" s="37"/>
      <c r="RY67" s="37"/>
      <c r="RZ67" s="37"/>
      <c r="SA67" s="37"/>
      <c r="SB67" s="37"/>
      <c r="SC67" s="37"/>
      <c r="SD67" s="37"/>
      <c r="SE67" s="37"/>
      <c r="SF67" s="37"/>
      <c r="SG67" s="37"/>
      <c r="SH67" s="37"/>
      <c r="SI67" s="37"/>
      <c r="SJ67" s="37"/>
      <c r="SK67" s="37"/>
      <c r="SL67" s="37"/>
      <c r="SM67" s="37"/>
      <c r="SN67" s="37"/>
      <c r="SO67" s="37"/>
      <c r="SP67" s="37"/>
      <c r="SQ67" s="37"/>
      <c r="SR67" s="37"/>
      <c r="SS67" s="37"/>
      <c r="ST67" s="37"/>
      <c r="SU67" s="37"/>
      <c r="SV67" s="37"/>
      <c r="SW67" s="37"/>
      <c r="SX67" s="37"/>
      <c r="SY67" s="37"/>
      <c r="SZ67" s="37"/>
      <c r="TA67" s="37"/>
      <c r="TB67" s="37"/>
      <c r="TC67" s="37"/>
      <c r="TD67" s="37"/>
      <c r="TE67" s="37"/>
      <c r="TF67" s="37"/>
      <c r="TG67" s="37"/>
      <c r="TH67" s="37"/>
      <c r="TI67" s="37"/>
      <c r="TJ67" s="37"/>
      <c r="TK67" s="37"/>
      <c r="TL67" s="37"/>
      <c r="TM67" s="37"/>
      <c r="TN67" s="37"/>
      <c r="TO67" s="37"/>
      <c r="TP67" s="37"/>
      <c r="TQ67" s="37"/>
      <c r="TR67" s="37"/>
      <c r="TS67" s="37"/>
      <c r="TT67" s="37"/>
      <c r="TU67" s="37"/>
      <c r="TV67" s="37"/>
      <c r="TW67" s="37"/>
      <c r="TX67" s="37"/>
      <c r="TY67" s="37"/>
      <c r="TZ67" s="37"/>
      <c r="UA67" s="37"/>
      <c r="UB67" s="37"/>
      <c r="UC67" s="37"/>
      <c r="UD67" s="37"/>
      <c r="UE67" s="37"/>
      <c r="UF67" s="37"/>
      <c r="UG67" s="37"/>
      <c r="UH67" s="37"/>
      <c r="UI67" s="37"/>
      <c r="UJ67" s="37"/>
      <c r="UK67" s="37"/>
      <c r="UL67" s="37"/>
      <c r="UM67" s="37"/>
      <c r="UN67" s="37"/>
      <c r="UO67" s="37"/>
      <c r="UP67" s="37"/>
      <c r="UQ67" s="37"/>
      <c r="UR67" s="37"/>
      <c r="US67" s="37"/>
      <c r="UT67" s="37"/>
      <c r="UU67" s="37"/>
      <c r="UV67" s="37"/>
      <c r="UW67" s="37"/>
      <c r="UX67" s="37"/>
      <c r="UY67" s="37"/>
      <c r="UZ67" s="37"/>
      <c r="VA67" s="37"/>
      <c r="VB67" s="37"/>
      <c r="VC67" s="37"/>
      <c r="VD67" s="37"/>
      <c r="VE67" s="37"/>
      <c r="VF67" s="37"/>
      <c r="VG67" s="37"/>
      <c r="VH67" s="37"/>
      <c r="VI67" s="37"/>
      <c r="VJ67" s="37"/>
      <c r="VK67" s="37"/>
      <c r="VL67" s="37"/>
      <c r="VM67" s="37"/>
      <c r="VN67" s="37"/>
      <c r="VO67" s="37"/>
      <c r="VP67" s="37"/>
      <c r="VQ67" s="37"/>
      <c r="VR67" s="37"/>
      <c r="VS67" s="37"/>
      <c r="VT67" s="37"/>
      <c r="VU67" s="37"/>
      <c r="VV67" s="37"/>
      <c r="VW67" s="37"/>
      <c r="VX67" s="37"/>
      <c r="VY67" s="37"/>
      <c r="VZ67" s="37"/>
      <c r="WA67" s="37"/>
      <c r="WB67" s="37"/>
      <c r="WC67" s="37"/>
      <c r="WD67" s="37"/>
      <c r="WE67" s="37"/>
      <c r="WF67" s="37"/>
      <c r="WG67" s="37"/>
      <c r="WH67" s="37"/>
      <c r="WI67" s="37"/>
      <c r="WJ67" s="37"/>
      <c r="WK67" s="37"/>
      <c r="WL67" s="37"/>
      <c r="WM67" s="37"/>
      <c r="WN67" s="37"/>
      <c r="WO67" s="37"/>
      <c r="WP67" s="37"/>
      <c r="WQ67" s="37"/>
      <c r="WR67" s="37"/>
      <c r="WS67" s="37"/>
      <c r="WT67" s="37"/>
      <c r="WU67" s="37"/>
      <c r="WV67" s="37"/>
      <c r="WW67" s="37"/>
      <c r="WX67" s="37"/>
      <c r="WY67" s="37"/>
      <c r="WZ67" s="37"/>
      <c r="XA67" s="37"/>
      <c r="XB67" s="37"/>
      <c r="XC67" s="37"/>
      <c r="XD67" s="37"/>
      <c r="XE67" s="37"/>
      <c r="XF67" s="37"/>
      <c r="XG67" s="37"/>
      <c r="XH67" s="37"/>
      <c r="XI67" s="37"/>
      <c r="XJ67" s="37"/>
      <c r="XK67" s="37"/>
      <c r="XL67" s="37"/>
      <c r="XM67" s="37"/>
      <c r="XN67" s="37"/>
      <c r="XO67" s="37"/>
      <c r="XP67" s="37"/>
      <c r="XQ67" s="37"/>
      <c r="XR67" s="37"/>
      <c r="XS67" s="37"/>
      <c r="XT67" s="37"/>
      <c r="XU67" s="37"/>
      <c r="XV67" s="37"/>
      <c r="XW67" s="37"/>
      <c r="XX67" s="37"/>
      <c r="XY67" s="37"/>
      <c r="XZ67" s="37"/>
      <c r="YA67" s="37"/>
      <c r="YB67" s="37"/>
      <c r="YC67" s="37"/>
      <c r="YD67" s="37"/>
      <c r="YE67" s="37"/>
      <c r="YF67" s="37"/>
      <c r="YG67" s="37"/>
      <c r="YH67" s="37"/>
      <c r="YI67" s="37"/>
      <c r="YJ67" s="37"/>
      <c r="YK67" s="37"/>
      <c r="YL67" s="37"/>
      <c r="YM67" s="37"/>
      <c r="YN67" s="37"/>
      <c r="YO67" s="37"/>
      <c r="YP67" s="37"/>
      <c r="YQ67" s="37"/>
      <c r="YR67" s="37"/>
      <c r="YS67" s="37"/>
      <c r="YT67" s="37"/>
      <c r="YU67" s="37"/>
      <c r="YV67" s="37"/>
      <c r="YW67" s="37"/>
      <c r="YX67" s="37"/>
      <c r="YY67" s="37"/>
      <c r="YZ67" s="37"/>
    </row>
    <row r="68" spans="1:676" ht="14.25" customHeight="1" x14ac:dyDescent="0.25">
      <c r="A68" s="97"/>
      <c r="B68" s="348" t="s">
        <v>112</v>
      </c>
      <c r="C68" s="349"/>
      <c r="D68" s="349"/>
      <c r="E68" s="298"/>
      <c r="F68" s="350" t="s">
        <v>113</v>
      </c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1"/>
      <c r="V68" s="299" t="s">
        <v>112</v>
      </c>
      <c r="W68" s="100">
        <v>0.5</v>
      </c>
      <c r="Y68" s="101">
        <f>IF(W68="","",IF(AA68="",$Y$8*W68,IF($Y$8*W68&gt;(AA68+Z68),"!!!",$Y$8*W68)))</f>
        <v>32</v>
      </c>
      <c r="Z68" s="102">
        <f t="shared" si="1"/>
        <v>11.5</v>
      </c>
      <c r="AA68" s="103">
        <v>53.45</v>
      </c>
      <c r="AB68" s="103">
        <f>IF(Z68="","",Z68+AA68)</f>
        <v>64.95</v>
      </c>
      <c r="AC68" s="271">
        <f t="shared" si="9"/>
        <v>20</v>
      </c>
    </row>
    <row r="69" spans="1:676" ht="14.25" customHeight="1" x14ac:dyDescent="0.25">
      <c r="A69" s="97"/>
      <c r="B69" s="348" t="s">
        <v>114</v>
      </c>
      <c r="C69" s="349"/>
      <c r="D69" s="349"/>
      <c r="E69" s="298"/>
      <c r="F69" s="350" t="s">
        <v>115</v>
      </c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1"/>
      <c r="V69" s="300" t="s">
        <v>114</v>
      </c>
      <c r="W69" s="106">
        <v>1.2</v>
      </c>
      <c r="Y69" s="101">
        <f>IF(W69="","",IF(AA69="",$Y$8*W69,IF($Y$8*W69&gt;(AA69+Z69),"!!!",$Y$8*W69)))</f>
        <v>76.8</v>
      </c>
      <c r="Z69" s="108">
        <f t="shared" si="1"/>
        <v>27.599999999999998</v>
      </c>
      <c r="AA69" s="109">
        <v>75.989999999999995</v>
      </c>
      <c r="AB69" s="103">
        <f>IF(Z69="","",Z69+AA69)</f>
        <v>103.58999999999999</v>
      </c>
      <c r="AC69" s="271">
        <f t="shared" si="9"/>
        <v>48.8</v>
      </c>
    </row>
    <row r="70" spans="1:676" ht="14.25" customHeight="1" x14ac:dyDescent="0.25">
      <c r="A70" s="97"/>
      <c r="B70" s="348" t="s">
        <v>116</v>
      </c>
      <c r="C70" s="349"/>
      <c r="D70" s="349"/>
      <c r="E70" s="298"/>
      <c r="F70" s="350" t="s">
        <v>117</v>
      </c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1"/>
      <c r="V70" s="300" t="s">
        <v>116</v>
      </c>
      <c r="W70" s="106">
        <v>3.5</v>
      </c>
      <c r="Y70" s="101">
        <f>IF(W70="","",IF(AA70="",$Y$8*W70,IF($Y$8*W70&gt;(AA70+Z70),"!!!",$Y$8*W70)))</f>
        <v>224</v>
      </c>
      <c r="Z70" s="108">
        <f t="shared" si="1"/>
        <v>80.5</v>
      </c>
      <c r="AA70" s="109">
        <v>302.04000000000002</v>
      </c>
      <c r="AB70" s="103">
        <f>IF(Z70="","",Z70+AA70)</f>
        <v>382.54</v>
      </c>
      <c r="AC70" s="271">
        <f t="shared" si="9"/>
        <v>143</v>
      </c>
    </row>
    <row r="71" spans="1:676" s="152" customFormat="1" ht="12.75" customHeight="1" x14ac:dyDescent="0.25">
      <c r="A71" s="148"/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8"/>
      <c r="P71" s="149"/>
      <c r="Q71" s="149"/>
      <c r="R71" s="149"/>
      <c r="S71" s="149"/>
      <c r="T71" s="148"/>
      <c r="U71" s="149"/>
      <c r="V71" s="150"/>
      <c r="W71" s="151"/>
      <c r="Y71" s="153" t="str">
        <f>IF(W71="","",IF(#REF!="",$Y$8*W71,IF($Y$8*W71&gt;(#REF!+Z71),"!!!",$Y$8*W71)))</f>
        <v/>
      </c>
      <c r="Z71" s="154" t="str">
        <f t="shared" si="1"/>
        <v/>
      </c>
      <c r="AA71" s="155"/>
      <c r="AB71" s="156" t="str">
        <f>IF(Z71="","",Z71+#REF!)</f>
        <v/>
      </c>
      <c r="AC71" s="271" t="str">
        <f t="shared" si="9"/>
        <v/>
      </c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  <c r="IW71" s="75"/>
      <c r="IX71" s="75"/>
      <c r="IY71" s="75"/>
      <c r="IZ71" s="75"/>
      <c r="JA71" s="75"/>
      <c r="JB71" s="75"/>
      <c r="JC71" s="75"/>
      <c r="JD71" s="75"/>
      <c r="JE71" s="75"/>
      <c r="JF71" s="75"/>
      <c r="JG71" s="75"/>
      <c r="JH71" s="75"/>
      <c r="JI71" s="75"/>
      <c r="JJ71" s="75"/>
      <c r="JK71" s="75"/>
      <c r="JL71" s="75"/>
      <c r="JM71" s="75"/>
      <c r="JN71" s="75"/>
      <c r="JO71" s="75"/>
      <c r="JP71" s="75"/>
      <c r="JQ71" s="75"/>
      <c r="JR71" s="75"/>
      <c r="JS71" s="75"/>
      <c r="JT71" s="75"/>
      <c r="JU71" s="75"/>
      <c r="JV71" s="75"/>
      <c r="JW71" s="75"/>
      <c r="JX71" s="75"/>
      <c r="JY71" s="75"/>
      <c r="JZ71" s="75"/>
      <c r="KA71" s="75"/>
      <c r="KB71" s="75"/>
      <c r="KC71" s="75"/>
      <c r="KD71" s="75"/>
      <c r="KE71" s="75"/>
      <c r="KF71" s="75"/>
      <c r="KG71" s="75"/>
      <c r="KH71" s="75"/>
      <c r="KI71" s="75"/>
      <c r="KJ71" s="75"/>
      <c r="KK71" s="75"/>
      <c r="KL71" s="75"/>
      <c r="KM71" s="75"/>
      <c r="KN71" s="75"/>
      <c r="KO71" s="75"/>
      <c r="KP71" s="75"/>
      <c r="KQ71" s="75"/>
      <c r="KR71" s="75"/>
      <c r="KS71" s="75"/>
      <c r="KT71" s="75"/>
      <c r="KU71" s="75"/>
      <c r="KV71" s="75"/>
      <c r="KW71" s="75"/>
      <c r="KX71" s="75"/>
      <c r="KY71" s="75"/>
      <c r="KZ71" s="75"/>
      <c r="LA71" s="75"/>
      <c r="LB71" s="75"/>
      <c r="LC71" s="75"/>
      <c r="LD71" s="75"/>
      <c r="LE71" s="75"/>
      <c r="LF71" s="75"/>
      <c r="LG71" s="75"/>
      <c r="LH71" s="75"/>
      <c r="LI71" s="75"/>
      <c r="LJ71" s="75"/>
      <c r="LK71" s="75"/>
      <c r="LL71" s="75"/>
      <c r="LM71" s="75"/>
      <c r="LN71" s="75"/>
      <c r="LO71" s="75"/>
      <c r="LP71" s="75"/>
      <c r="LQ71" s="75"/>
      <c r="LR71" s="75"/>
      <c r="LS71" s="75"/>
      <c r="LT71" s="75"/>
      <c r="LU71" s="75"/>
      <c r="LV71" s="75"/>
      <c r="LW71" s="75"/>
      <c r="LX71" s="75"/>
      <c r="LY71" s="75"/>
      <c r="LZ71" s="75"/>
      <c r="MA71" s="75"/>
      <c r="MB71" s="75"/>
      <c r="MC71" s="75"/>
      <c r="MD71" s="75"/>
      <c r="ME71" s="75"/>
      <c r="MF71" s="75"/>
      <c r="MG71" s="75"/>
      <c r="MH71" s="75"/>
      <c r="MI71" s="75"/>
      <c r="MJ71" s="75"/>
      <c r="MK71" s="75"/>
      <c r="ML71" s="75"/>
      <c r="MM71" s="75"/>
      <c r="MN71" s="75"/>
      <c r="MO71" s="75"/>
      <c r="MP71" s="75"/>
      <c r="MQ71" s="75"/>
      <c r="MR71" s="75"/>
      <c r="MS71" s="75"/>
      <c r="MT71" s="75"/>
      <c r="MU71" s="75"/>
      <c r="MV71" s="75"/>
      <c r="MW71" s="75"/>
      <c r="MX71" s="75"/>
      <c r="MY71" s="75"/>
      <c r="MZ71" s="75"/>
      <c r="NA71" s="75"/>
      <c r="NB71" s="75"/>
      <c r="NC71" s="75"/>
      <c r="ND71" s="75"/>
      <c r="NE71" s="75"/>
      <c r="NF71" s="75"/>
      <c r="NG71" s="75"/>
      <c r="NH71" s="75"/>
      <c r="NI71" s="75"/>
      <c r="NJ71" s="75"/>
      <c r="NK71" s="75"/>
      <c r="NL71" s="75"/>
      <c r="NM71" s="75"/>
      <c r="NN71" s="75"/>
      <c r="NO71" s="75"/>
      <c r="NP71" s="75"/>
      <c r="NQ71" s="75"/>
      <c r="NR71" s="75"/>
      <c r="NS71" s="75"/>
      <c r="NT71" s="75"/>
      <c r="NU71" s="75"/>
      <c r="NV71" s="75"/>
      <c r="NW71" s="75"/>
      <c r="NX71" s="75"/>
      <c r="NY71" s="75"/>
      <c r="NZ71" s="75"/>
      <c r="OA71" s="75"/>
      <c r="OB71" s="75"/>
      <c r="OC71" s="75"/>
      <c r="OD71" s="75"/>
      <c r="OE71" s="75"/>
      <c r="OF71" s="75"/>
      <c r="OG71" s="75"/>
      <c r="OH71" s="75"/>
      <c r="OI71" s="75"/>
      <c r="OJ71" s="75"/>
      <c r="OK71" s="75"/>
      <c r="OL71" s="75"/>
      <c r="OM71" s="75"/>
      <c r="ON71" s="75"/>
      <c r="OO71" s="75"/>
      <c r="OP71" s="75"/>
      <c r="OQ71" s="75"/>
      <c r="OR71" s="75"/>
      <c r="OS71" s="75"/>
      <c r="OT71" s="75"/>
      <c r="OU71" s="75"/>
      <c r="OV71" s="75"/>
      <c r="OW71" s="75"/>
      <c r="OX71" s="75"/>
      <c r="OY71" s="75"/>
      <c r="OZ71" s="75"/>
      <c r="PA71" s="75"/>
      <c r="PB71" s="75"/>
      <c r="PC71" s="75"/>
      <c r="PD71" s="75"/>
      <c r="PE71" s="75"/>
      <c r="PF71" s="75"/>
      <c r="PG71" s="75"/>
      <c r="PH71" s="75"/>
      <c r="PI71" s="75"/>
      <c r="PJ71" s="75"/>
      <c r="PK71" s="75"/>
      <c r="PL71" s="75"/>
      <c r="PM71" s="75"/>
      <c r="PN71" s="75"/>
      <c r="PO71" s="75"/>
      <c r="PP71" s="75"/>
      <c r="PQ71" s="75"/>
      <c r="PR71" s="75"/>
      <c r="PS71" s="75"/>
      <c r="PT71" s="75"/>
      <c r="PU71" s="75"/>
      <c r="PV71" s="75"/>
      <c r="PW71" s="75"/>
      <c r="PX71" s="75"/>
      <c r="PY71" s="75"/>
      <c r="PZ71" s="75"/>
      <c r="QA71" s="75"/>
      <c r="QB71" s="75"/>
      <c r="QC71" s="75"/>
      <c r="QD71" s="75"/>
      <c r="QE71" s="75"/>
      <c r="QF71" s="75"/>
      <c r="QG71" s="75"/>
      <c r="QH71" s="75"/>
      <c r="QI71" s="75"/>
      <c r="QJ71" s="75"/>
      <c r="QK71" s="75"/>
      <c r="QL71" s="75"/>
      <c r="QM71" s="75"/>
      <c r="QN71" s="75"/>
      <c r="QO71" s="75"/>
      <c r="QP71" s="75"/>
      <c r="QQ71" s="75"/>
      <c r="QR71" s="75"/>
      <c r="QS71" s="75"/>
      <c r="QT71" s="75"/>
      <c r="QU71" s="75"/>
      <c r="QV71" s="75"/>
      <c r="QW71" s="75"/>
      <c r="QX71" s="75"/>
      <c r="QY71" s="75"/>
      <c r="QZ71" s="75"/>
      <c r="RA71" s="75"/>
      <c r="RB71" s="75"/>
      <c r="RC71" s="75"/>
      <c r="RD71" s="75"/>
      <c r="RE71" s="75"/>
      <c r="RF71" s="75"/>
      <c r="RG71" s="75"/>
      <c r="RH71" s="75"/>
      <c r="RI71" s="75"/>
      <c r="RJ71" s="75"/>
      <c r="RK71" s="75"/>
      <c r="RL71" s="75"/>
      <c r="RM71" s="75"/>
      <c r="RN71" s="75"/>
      <c r="RO71" s="75"/>
      <c r="RP71" s="75"/>
      <c r="RQ71" s="75"/>
      <c r="RR71" s="75"/>
      <c r="RS71" s="75"/>
      <c r="RT71" s="75"/>
      <c r="RU71" s="75"/>
      <c r="RV71" s="75"/>
      <c r="RW71" s="75"/>
      <c r="RX71" s="75"/>
      <c r="RY71" s="75"/>
      <c r="RZ71" s="75"/>
      <c r="SA71" s="75"/>
      <c r="SB71" s="75"/>
      <c r="SC71" s="75"/>
      <c r="SD71" s="75"/>
      <c r="SE71" s="75"/>
      <c r="SF71" s="75"/>
      <c r="SG71" s="75"/>
      <c r="SH71" s="75"/>
      <c r="SI71" s="75"/>
      <c r="SJ71" s="75"/>
      <c r="SK71" s="75"/>
      <c r="SL71" s="75"/>
      <c r="SM71" s="75"/>
      <c r="SN71" s="75"/>
      <c r="SO71" s="75"/>
      <c r="SP71" s="75"/>
      <c r="SQ71" s="75"/>
      <c r="SR71" s="75"/>
      <c r="SS71" s="75"/>
      <c r="ST71" s="75"/>
      <c r="SU71" s="75"/>
      <c r="SV71" s="75"/>
      <c r="SW71" s="75"/>
      <c r="SX71" s="75"/>
      <c r="SY71" s="75"/>
      <c r="SZ71" s="75"/>
      <c r="TA71" s="75"/>
      <c r="TB71" s="75"/>
      <c r="TC71" s="75"/>
      <c r="TD71" s="75"/>
      <c r="TE71" s="75"/>
      <c r="TF71" s="75"/>
      <c r="TG71" s="75"/>
      <c r="TH71" s="75"/>
      <c r="TI71" s="75"/>
      <c r="TJ71" s="75"/>
      <c r="TK71" s="75"/>
      <c r="TL71" s="75"/>
      <c r="TM71" s="75"/>
      <c r="TN71" s="75"/>
      <c r="TO71" s="75"/>
      <c r="TP71" s="75"/>
      <c r="TQ71" s="75"/>
      <c r="TR71" s="75"/>
      <c r="TS71" s="75"/>
      <c r="TT71" s="75"/>
      <c r="TU71" s="75"/>
      <c r="TV71" s="75"/>
      <c r="TW71" s="75"/>
      <c r="TX71" s="75"/>
      <c r="TY71" s="75"/>
      <c r="TZ71" s="75"/>
      <c r="UA71" s="75"/>
      <c r="UB71" s="75"/>
      <c r="UC71" s="75"/>
      <c r="UD71" s="75"/>
      <c r="UE71" s="75"/>
      <c r="UF71" s="75"/>
      <c r="UG71" s="75"/>
      <c r="UH71" s="75"/>
      <c r="UI71" s="75"/>
      <c r="UJ71" s="75"/>
      <c r="UK71" s="75"/>
      <c r="UL71" s="75"/>
      <c r="UM71" s="75"/>
      <c r="UN71" s="75"/>
      <c r="UO71" s="75"/>
      <c r="UP71" s="75"/>
      <c r="UQ71" s="75"/>
      <c r="UR71" s="75"/>
      <c r="US71" s="75"/>
      <c r="UT71" s="75"/>
      <c r="UU71" s="75"/>
      <c r="UV71" s="75"/>
      <c r="UW71" s="75"/>
      <c r="UX71" s="75"/>
      <c r="UY71" s="75"/>
      <c r="UZ71" s="75"/>
      <c r="VA71" s="75"/>
      <c r="VB71" s="75"/>
      <c r="VC71" s="75"/>
      <c r="VD71" s="75"/>
      <c r="VE71" s="75"/>
      <c r="VF71" s="75"/>
      <c r="VG71" s="75"/>
      <c r="VH71" s="75"/>
      <c r="VI71" s="75"/>
      <c r="VJ71" s="75"/>
      <c r="VK71" s="75"/>
      <c r="VL71" s="75"/>
      <c r="VM71" s="75"/>
      <c r="VN71" s="75"/>
      <c r="VO71" s="75"/>
      <c r="VP71" s="75"/>
      <c r="VQ71" s="75"/>
      <c r="VR71" s="75"/>
      <c r="VS71" s="75"/>
      <c r="VT71" s="75"/>
      <c r="VU71" s="75"/>
      <c r="VV71" s="75"/>
      <c r="VW71" s="75"/>
      <c r="VX71" s="75"/>
      <c r="VY71" s="75"/>
      <c r="VZ71" s="75"/>
      <c r="WA71" s="75"/>
      <c r="WB71" s="75"/>
      <c r="WC71" s="75"/>
      <c r="WD71" s="75"/>
      <c r="WE71" s="75"/>
      <c r="WF71" s="75"/>
      <c r="WG71" s="75"/>
      <c r="WH71" s="75"/>
      <c r="WI71" s="75"/>
      <c r="WJ71" s="75"/>
      <c r="WK71" s="75"/>
      <c r="WL71" s="75"/>
      <c r="WM71" s="75"/>
      <c r="WN71" s="75"/>
      <c r="WO71" s="75"/>
      <c r="WP71" s="75"/>
      <c r="WQ71" s="75"/>
      <c r="WR71" s="75"/>
      <c r="WS71" s="75"/>
      <c r="WT71" s="75"/>
      <c r="WU71" s="75"/>
      <c r="WV71" s="75"/>
      <c r="WW71" s="75"/>
      <c r="WX71" s="75"/>
      <c r="WY71" s="75"/>
      <c r="WZ71" s="75"/>
      <c r="XA71" s="75"/>
      <c r="XB71" s="75"/>
      <c r="XC71" s="75"/>
      <c r="XD71" s="75"/>
      <c r="XE71" s="75"/>
      <c r="XF71" s="75"/>
      <c r="XG71" s="75"/>
      <c r="XH71" s="75"/>
      <c r="XI71" s="75"/>
      <c r="XJ71" s="75"/>
      <c r="XK71" s="75"/>
      <c r="XL71" s="75"/>
      <c r="XM71" s="75"/>
      <c r="XN71" s="75"/>
      <c r="XO71" s="75"/>
      <c r="XP71" s="75"/>
      <c r="XQ71" s="75"/>
      <c r="XR71" s="75"/>
      <c r="XS71" s="75"/>
      <c r="XT71" s="75"/>
      <c r="XU71" s="75"/>
      <c r="XV71" s="75"/>
      <c r="XW71" s="75"/>
      <c r="XX71" s="75"/>
      <c r="XY71" s="75"/>
      <c r="XZ71" s="75"/>
      <c r="YA71" s="75"/>
      <c r="YB71" s="75"/>
      <c r="YC71" s="75"/>
      <c r="YD71" s="75"/>
      <c r="YE71" s="75"/>
      <c r="YF71" s="75"/>
      <c r="YG71" s="75"/>
      <c r="YH71" s="75"/>
      <c r="YI71" s="75"/>
      <c r="YJ71" s="75"/>
      <c r="YK71" s="75"/>
      <c r="YL71" s="75"/>
      <c r="YM71" s="75"/>
      <c r="YN71" s="75"/>
      <c r="YO71" s="75"/>
      <c r="YP71" s="75"/>
      <c r="YQ71" s="75"/>
      <c r="YR71" s="75"/>
      <c r="YS71" s="75"/>
      <c r="YT71" s="75"/>
      <c r="YU71" s="75"/>
      <c r="YV71" s="75"/>
      <c r="YW71" s="75"/>
      <c r="YX71" s="75"/>
      <c r="YY71" s="75"/>
      <c r="YZ71" s="75"/>
    </row>
    <row r="72" spans="1:676" s="164" customFormat="1" ht="13.5" customHeight="1" x14ac:dyDescent="0.25">
      <c r="A72" s="157"/>
      <c r="B72" s="158"/>
      <c r="C72" s="347" t="s">
        <v>118</v>
      </c>
      <c r="D72" s="347"/>
      <c r="E72" s="347"/>
      <c r="F72" s="347"/>
      <c r="G72" s="347"/>
      <c r="H72" s="347"/>
      <c r="I72" s="347"/>
      <c r="J72" s="347"/>
      <c r="K72" s="347"/>
      <c r="L72" s="159"/>
      <c r="M72" s="159"/>
      <c r="N72" s="159"/>
      <c r="O72" s="160"/>
      <c r="P72" s="159"/>
      <c r="Q72" s="159"/>
      <c r="R72" s="159"/>
      <c r="S72" s="159"/>
      <c r="T72" s="160"/>
      <c r="U72" s="161"/>
      <c r="V72" s="162"/>
      <c r="W72" s="163"/>
      <c r="Y72" s="165" t="str">
        <f>IF(W72="","",IF(#REF!="",$Y$8*W72,IF($Y$8*W72&gt;(#REF!+Z72),"!!!",$Y$8*W72)))</f>
        <v/>
      </c>
      <c r="Z72" s="166" t="str">
        <f t="shared" si="1"/>
        <v/>
      </c>
      <c r="AA72" s="115"/>
      <c r="AB72" s="115" t="str">
        <f>IF(Z72="","",Z72+#REF!)</f>
        <v/>
      </c>
      <c r="AC72" s="271" t="str">
        <f t="shared" si="9"/>
        <v/>
      </c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  <c r="IW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JI72" s="37"/>
      <c r="JJ72" s="37"/>
      <c r="JK72" s="37"/>
      <c r="JL72" s="37"/>
      <c r="JM72" s="37"/>
      <c r="JN72" s="37"/>
      <c r="JO72" s="37"/>
      <c r="JP72" s="37"/>
      <c r="JQ72" s="37"/>
      <c r="JR72" s="37"/>
      <c r="JS72" s="37"/>
      <c r="JT72" s="37"/>
      <c r="JU72" s="37"/>
      <c r="JV72" s="37"/>
      <c r="JW72" s="37"/>
      <c r="JX72" s="37"/>
      <c r="JY72" s="37"/>
      <c r="JZ72" s="37"/>
      <c r="KA72" s="37"/>
      <c r="KB72" s="37"/>
      <c r="KC72" s="37"/>
      <c r="KD72" s="37"/>
      <c r="KE72" s="37"/>
      <c r="KF72" s="37"/>
      <c r="KG72" s="37"/>
      <c r="KH72" s="37"/>
      <c r="KI72" s="37"/>
      <c r="KJ72" s="37"/>
      <c r="KK72" s="37"/>
      <c r="KL72" s="37"/>
      <c r="KM72" s="37"/>
      <c r="KN72" s="37"/>
      <c r="KO72" s="37"/>
      <c r="KP72" s="37"/>
      <c r="KQ72" s="37"/>
      <c r="KR72" s="37"/>
      <c r="KS72" s="37"/>
      <c r="KT72" s="37"/>
      <c r="KU72" s="37"/>
      <c r="KV72" s="37"/>
      <c r="KW72" s="37"/>
      <c r="KX72" s="37"/>
      <c r="KY72" s="37"/>
      <c r="KZ72" s="37"/>
      <c r="LA72" s="37"/>
      <c r="LB72" s="37"/>
      <c r="LC72" s="37"/>
      <c r="LD72" s="37"/>
      <c r="LE72" s="37"/>
      <c r="LF72" s="37"/>
      <c r="LG72" s="37"/>
      <c r="LH72" s="37"/>
      <c r="LI72" s="37"/>
      <c r="LJ72" s="37"/>
      <c r="LK72" s="37"/>
      <c r="LL72" s="37"/>
      <c r="LM72" s="37"/>
      <c r="LN72" s="37"/>
      <c r="LO72" s="37"/>
      <c r="LP72" s="37"/>
      <c r="LQ72" s="37"/>
      <c r="LR72" s="37"/>
      <c r="LS72" s="37"/>
      <c r="LT72" s="37"/>
      <c r="LU72" s="37"/>
      <c r="LV72" s="37"/>
      <c r="LW72" s="37"/>
      <c r="LX72" s="37"/>
      <c r="LY72" s="37"/>
      <c r="LZ72" s="37"/>
      <c r="MA72" s="37"/>
      <c r="MB72" s="37"/>
      <c r="MC72" s="37"/>
      <c r="MD72" s="37"/>
      <c r="ME72" s="37"/>
      <c r="MF72" s="37"/>
      <c r="MG72" s="37"/>
      <c r="MH72" s="37"/>
      <c r="MI72" s="37"/>
      <c r="MJ72" s="37"/>
      <c r="MK72" s="37"/>
      <c r="ML72" s="37"/>
      <c r="MM72" s="37"/>
      <c r="MN72" s="37"/>
      <c r="MO72" s="37"/>
      <c r="MP72" s="37"/>
      <c r="MQ72" s="37"/>
      <c r="MR72" s="37"/>
      <c r="MS72" s="37"/>
      <c r="MT72" s="37"/>
      <c r="MU72" s="37"/>
      <c r="MV72" s="37"/>
      <c r="MW72" s="37"/>
      <c r="MX72" s="37"/>
      <c r="MY72" s="37"/>
      <c r="MZ72" s="37"/>
      <c r="NA72" s="37"/>
      <c r="NB72" s="37"/>
      <c r="NC72" s="37"/>
      <c r="ND72" s="37"/>
      <c r="NE72" s="37"/>
      <c r="NF72" s="37"/>
      <c r="NG72" s="37"/>
      <c r="NH72" s="37"/>
      <c r="NI72" s="37"/>
      <c r="NJ72" s="37"/>
      <c r="NK72" s="37"/>
      <c r="NL72" s="37"/>
      <c r="NM72" s="37"/>
      <c r="NN72" s="37"/>
      <c r="NO72" s="37"/>
      <c r="NP72" s="37"/>
      <c r="NQ72" s="37"/>
      <c r="NR72" s="37"/>
      <c r="NS72" s="37"/>
      <c r="NT72" s="37"/>
      <c r="NU72" s="37"/>
      <c r="NV72" s="37"/>
      <c r="NW72" s="37"/>
      <c r="NX72" s="37"/>
      <c r="NY72" s="37"/>
      <c r="NZ72" s="37"/>
      <c r="OA72" s="37"/>
      <c r="OB72" s="37"/>
      <c r="OC72" s="37"/>
      <c r="OD72" s="37"/>
      <c r="OE72" s="37"/>
      <c r="OF72" s="37"/>
      <c r="OG72" s="37"/>
      <c r="OH72" s="37"/>
      <c r="OI72" s="37"/>
      <c r="OJ72" s="37"/>
      <c r="OK72" s="37"/>
      <c r="OL72" s="37"/>
      <c r="OM72" s="37"/>
      <c r="ON72" s="37"/>
      <c r="OO72" s="37"/>
      <c r="OP72" s="37"/>
      <c r="OQ72" s="37"/>
      <c r="OR72" s="37"/>
      <c r="OS72" s="37"/>
      <c r="OT72" s="37"/>
      <c r="OU72" s="37"/>
      <c r="OV72" s="37"/>
      <c r="OW72" s="37"/>
      <c r="OX72" s="37"/>
      <c r="OY72" s="37"/>
      <c r="OZ72" s="37"/>
      <c r="PA72" s="37"/>
      <c r="PB72" s="37"/>
      <c r="PC72" s="37"/>
      <c r="PD72" s="37"/>
      <c r="PE72" s="37"/>
      <c r="PF72" s="37"/>
      <c r="PG72" s="37"/>
      <c r="PH72" s="37"/>
      <c r="PI72" s="37"/>
      <c r="PJ72" s="37"/>
      <c r="PK72" s="37"/>
      <c r="PL72" s="37"/>
      <c r="PM72" s="37"/>
      <c r="PN72" s="37"/>
      <c r="PO72" s="37"/>
      <c r="PP72" s="37"/>
      <c r="PQ72" s="37"/>
      <c r="PR72" s="37"/>
      <c r="PS72" s="37"/>
      <c r="PT72" s="37"/>
      <c r="PU72" s="37"/>
      <c r="PV72" s="37"/>
      <c r="PW72" s="37"/>
      <c r="PX72" s="37"/>
      <c r="PY72" s="37"/>
      <c r="PZ72" s="37"/>
      <c r="QA72" s="37"/>
      <c r="QB72" s="37"/>
      <c r="QC72" s="37"/>
      <c r="QD72" s="37"/>
      <c r="QE72" s="37"/>
      <c r="QF72" s="37"/>
      <c r="QG72" s="37"/>
      <c r="QH72" s="37"/>
      <c r="QI72" s="37"/>
      <c r="QJ72" s="37"/>
      <c r="QK72" s="37"/>
      <c r="QL72" s="37"/>
      <c r="QM72" s="37"/>
      <c r="QN72" s="37"/>
      <c r="QO72" s="37"/>
      <c r="QP72" s="37"/>
      <c r="QQ72" s="37"/>
      <c r="QR72" s="37"/>
      <c r="QS72" s="37"/>
      <c r="QT72" s="37"/>
      <c r="QU72" s="37"/>
      <c r="QV72" s="37"/>
      <c r="QW72" s="37"/>
      <c r="QX72" s="37"/>
      <c r="QY72" s="37"/>
      <c r="QZ72" s="37"/>
      <c r="RA72" s="37"/>
      <c r="RB72" s="37"/>
      <c r="RC72" s="37"/>
      <c r="RD72" s="37"/>
      <c r="RE72" s="37"/>
      <c r="RF72" s="37"/>
      <c r="RG72" s="37"/>
      <c r="RH72" s="37"/>
      <c r="RI72" s="37"/>
      <c r="RJ72" s="37"/>
      <c r="RK72" s="37"/>
      <c r="RL72" s="37"/>
      <c r="RM72" s="37"/>
      <c r="RN72" s="37"/>
      <c r="RO72" s="37"/>
      <c r="RP72" s="37"/>
      <c r="RQ72" s="37"/>
      <c r="RR72" s="37"/>
      <c r="RS72" s="37"/>
      <c r="RT72" s="37"/>
      <c r="RU72" s="37"/>
      <c r="RV72" s="37"/>
      <c r="RW72" s="37"/>
      <c r="RX72" s="37"/>
      <c r="RY72" s="37"/>
      <c r="RZ72" s="37"/>
      <c r="SA72" s="37"/>
      <c r="SB72" s="37"/>
      <c r="SC72" s="37"/>
      <c r="SD72" s="37"/>
      <c r="SE72" s="37"/>
      <c r="SF72" s="37"/>
      <c r="SG72" s="37"/>
      <c r="SH72" s="37"/>
      <c r="SI72" s="37"/>
      <c r="SJ72" s="37"/>
      <c r="SK72" s="37"/>
      <c r="SL72" s="37"/>
      <c r="SM72" s="37"/>
      <c r="SN72" s="37"/>
      <c r="SO72" s="37"/>
      <c r="SP72" s="37"/>
      <c r="SQ72" s="37"/>
      <c r="SR72" s="37"/>
      <c r="SS72" s="37"/>
      <c r="ST72" s="37"/>
      <c r="SU72" s="37"/>
      <c r="SV72" s="37"/>
      <c r="SW72" s="37"/>
      <c r="SX72" s="37"/>
      <c r="SY72" s="37"/>
      <c r="SZ72" s="37"/>
      <c r="TA72" s="37"/>
      <c r="TB72" s="37"/>
      <c r="TC72" s="37"/>
      <c r="TD72" s="37"/>
      <c r="TE72" s="37"/>
      <c r="TF72" s="37"/>
      <c r="TG72" s="37"/>
      <c r="TH72" s="37"/>
      <c r="TI72" s="37"/>
      <c r="TJ72" s="37"/>
      <c r="TK72" s="37"/>
      <c r="TL72" s="37"/>
      <c r="TM72" s="37"/>
      <c r="TN72" s="37"/>
      <c r="TO72" s="37"/>
      <c r="TP72" s="37"/>
      <c r="TQ72" s="37"/>
      <c r="TR72" s="37"/>
      <c r="TS72" s="37"/>
      <c r="TT72" s="37"/>
      <c r="TU72" s="37"/>
      <c r="TV72" s="37"/>
      <c r="TW72" s="37"/>
      <c r="TX72" s="37"/>
      <c r="TY72" s="37"/>
      <c r="TZ72" s="37"/>
      <c r="UA72" s="37"/>
      <c r="UB72" s="37"/>
      <c r="UC72" s="37"/>
      <c r="UD72" s="37"/>
      <c r="UE72" s="37"/>
      <c r="UF72" s="37"/>
      <c r="UG72" s="37"/>
      <c r="UH72" s="37"/>
      <c r="UI72" s="37"/>
      <c r="UJ72" s="37"/>
      <c r="UK72" s="37"/>
      <c r="UL72" s="37"/>
      <c r="UM72" s="37"/>
      <c r="UN72" s="37"/>
      <c r="UO72" s="37"/>
      <c r="UP72" s="37"/>
      <c r="UQ72" s="37"/>
      <c r="UR72" s="37"/>
      <c r="US72" s="37"/>
      <c r="UT72" s="37"/>
      <c r="UU72" s="37"/>
      <c r="UV72" s="37"/>
      <c r="UW72" s="37"/>
      <c r="UX72" s="37"/>
      <c r="UY72" s="37"/>
      <c r="UZ72" s="37"/>
      <c r="VA72" s="37"/>
      <c r="VB72" s="37"/>
      <c r="VC72" s="37"/>
      <c r="VD72" s="37"/>
      <c r="VE72" s="37"/>
      <c r="VF72" s="37"/>
      <c r="VG72" s="37"/>
      <c r="VH72" s="37"/>
      <c r="VI72" s="37"/>
      <c r="VJ72" s="37"/>
      <c r="VK72" s="37"/>
      <c r="VL72" s="37"/>
      <c r="VM72" s="37"/>
      <c r="VN72" s="37"/>
      <c r="VO72" s="37"/>
      <c r="VP72" s="37"/>
      <c r="VQ72" s="37"/>
      <c r="VR72" s="37"/>
      <c r="VS72" s="37"/>
      <c r="VT72" s="37"/>
      <c r="VU72" s="37"/>
      <c r="VV72" s="37"/>
      <c r="VW72" s="37"/>
      <c r="VX72" s="37"/>
      <c r="VY72" s="37"/>
      <c r="VZ72" s="37"/>
      <c r="WA72" s="37"/>
      <c r="WB72" s="37"/>
      <c r="WC72" s="37"/>
      <c r="WD72" s="37"/>
      <c r="WE72" s="37"/>
      <c r="WF72" s="37"/>
      <c r="WG72" s="37"/>
      <c r="WH72" s="37"/>
      <c r="WI72" s="37"/>
      <c r="WJ72" s="37"/>
      <c r="WK72" s="37"/>
      <c r="WL72" s="37"/>
      <c r="WM72" s="37"/>
      <c r="WN72" s="37"/>
      <c r="WO72" s="37"/>
      <c r="WP72" s="37"/>
      <c r="WQ72" s="37"/>
      <c r="WR72" s="37"/>
      <c r="WS72" s="37"/>
      <c r="WT72" s="37"/>
      <c r="WU72" s="37"/>
      <c r="WV72" s="37"/>
      <c r="WW72" s="37"/>
      <c r="WX72" s="37"/>
      <c r="WY72" s="37"/>
      <c r="WZ72" s="37"/>
      <c r="XA72" s="37"/>
      <c r="XB72" s="37"/>
      <c r="XC72" s="37"/>
      <c r="XD72" s="37"/>
      <c r="XE72" s="37"/>
      <c r="XF72" s="37"/>
      <c r="XG72" s="37"/>
      <c r="XH72" s="37"/>
      <c r="XI72" s="37"/>
      <c r="XJ72" s="37"/>
      <c r="XK72" s="37"/>
      <c r="XL72" s="37"/>
      <c r="XM72" s="37"/>
      <c r="XN72" s="37"/>
      <c r="XO72" s="37"/>
      <c r="XP72" s="37"/>
      <c r="XQ72" s="37"/>
      <c r="XR72" s="37"/>
      <c r="XS72" s="37"/>
      <c r="XT72" s="37"/>
      <c r="XU72" s="37"/>
      <c r="XV72" s="37"/>
      <c r="XW72" s="37"/>
      <c r="XX72" s="37"/>
      <c r="XY72" s="37"/>
      <c r="XZ72" s="37"/>
      <c r="YA72" s="37"/>
      <c r="YB72" s="37"/>
      <c r="YC72" s="37"/>
      <c r="YD72" s="37"/>
      <c r="YE72" s="37"/>
      <c r="YF72" s="37"/>
      <c r="YG72" s="37"/>
      <c r="YH72" s="37"/>
      <c r="YI72" s="37"/>
      <c r="YJ72" s="37"/>
      <c r="YK72" s="37"/>
      <c r="YL72" s="37"/>
      <c r="YM72" s="37"/>
      <c r="YN72" s="37"/>
      <c r="YO72" s="37"/>
      <c r="YP72" s="37"/>
      <c r="YQ72" s="37"/>
      <c r="YR72" s="37"/>
      <c r="YS72" s="37"/>
      <c r="YT72" s="37"/>
      <c r="YU72" s="37"/>
      <c r="YV72" s="37"/>
      <c r="YW72" s="37"/>
      <c r="YX72" s="37"/>
      <c r="YY72" s="37"/>
      <c r="YZ72" s="37"/>
    </row>
    <row r="73" spans="1:676" s="170" customFormat="1" ht="14.25" customHeight="1" x14ac:dyDescent="0.25">
      <c r="A73" s="167"/>
      <c r="B73" s="343" t="s">
        <v>119</v>
      </c>
      <c r="C73" s="344"/>
      <c r="D73" s="344"/>
      <c r="E73" s="137"/>
      <c r="F73" s="345" t="s">
        <v>120</v>
      </c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6"/>
      <c r="V73" s="168" t="s">
        <v>119</v>
      </c>
      <c r="W73" s="169">
        <v>1.2</v>
      </c>
      <c r="X73" s="37"/>
      <c r="Y73" s="101">
        <f>IF(W73="","",IF(AA73="",$Y$8*W73,IF($Y$8*W73&gt;(AA73+Z73),"!!!",$Y$8*W73)))</f>
        <v>76.8</v>
      </c>
      <c r="Z73" s="102">
        <f t="shared" si="1"/>
        <v>27.599999999999998</v>
      </c>
      <c r="AA73" s="302">
        <v>50</v>
      </c>
      <c r="AB73" s="103">
        <f>IF(Z73="","",Z73+AA73)</f>
        <v>77.599999999999994</v>
      </c>
      <c r="AC73" s="273">
        <f t="shared" si="9"/>
        <v>48.8</v>
      </c>
    </row>
    <row r="74" spans="1:676" s="170" customFormat="1" ht="14.25" customHeight="1" x14ac:dyDescent="0.25">
      <c r="A74" s="167"/>
      <c r="B74" s="330" t="s">
        <v>121</v>
      </c>
      <c r="C74" s="331"/>
      <c r="D74" s="331"/>
      <c r="E74" s="137"/>
      <c r="F74" s="345" t="s">
        <v>122</v>
      </c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6"/>
      <c r="V74" s="171" t="s">
        <v>121</v>
      </c>
      <c r="W74" s="292">
        <v>1.5</v>
      </c>
      <c r="X74" s="37"/>
      <c r="Y74" s="101">
        <f t="shared" ref="Y74:Y91" si="12">IF(W74="","",IF(AA74="",$Y$8*W74,IF($Y$8*W74&gt;(AA74+Z74),"!!!",$Y$8*W74)))</f>
        <v>96</v>
      </c>
      <c r="Z74" s="108">
        <f t="shared" si="1"/>
        <v>34.5</v>
      </c>
      <c r="AA74" s="288">
        <v>62</v>
      </c>
      <c r="AB74" s="103">
        <f t="shared" ref="AB74:AB91" si="13">IF(Z74="","",Z74+AA74)</f>
        <v>96.5</v>
      </c>
      <c r="AC74" s="273">
        <f t="shared" si="9"/>
        <v>61</v>
      </c>
    </row>
    <row r="75" spans="1:676" s="170" customFormat="1" ht="14.25" customHeight="1" x14ac:dyDescent="0.25">
      <c r="A75" s="167"/>
      <c r="B75" s="330" t="s">
        <v>123</v>
      </c>
      <c r="C75" s="331"/>
      <c r="D75" s="331"/>
      <c r="E75" s="137"/>
      <c r="F75" s="345" t="s">
        <v>124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6"/>
      <c r="V75" s="173" t="s">
        <v>123</v>
      </c>
      <c r="W75" s="292">
        <v>1.2</v>
      </c>
      <c r="X75" s="37"/>
      <c r="Y75" s="101">
        <f t="shared" si="12"/>
        <v>76.8</v>
      </c>
      <c r="Z75" s="108">
        <f t="shared" si="1"/>
        <v>27.599999999999998</v>
      </c>
      <c r="AA75" s="288">
        <v>50</v>
      </c>
      <c r="AB75" s="103">
        <f t="shared" si="13"/>
        <v>77.599999999999994</v>
      </c>
      <c r="AC75" s="273">
        <f t="shared" si="9"/>
        <v>48.8</v>
      </c>
    </row>
    <row r="76" spans="1:676" s="170" customFormat="1" ht="14.25" customHeight="1" x14ac:dyDescent="0.25">
      <c r="A76" s="167"/>
      <c r="B76" s="343" t="s">
        <v>125</v>
      </c>
      <c r="C76" s="344"/>
      <c r="D76" s="344"/>
      <c r="E76" s="137"/>
      <c r="F76" s="345" t="s">
        <v>126</v>
      </c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6"/>
      <c r="V76" s="173" t="s">
        <v>125</v>
      </c>
      <c r="W76" s="172">
        <v>3.5</v>
      </c>
      <c r="X76" s="37"/>
      <c r="Y76" s="101">
        <f t="shared" si="12"/>
        <v>224</v>
      </c>
      <c r="Z76" s="108">
        <f t="shared" si="1"/>
        <v>80.5</v>
      </c>
      <c r="AA76" s="146">
        <v>200</v>
      </c>
      <c r="AB76" s="103">
        <f t="shared" si="13"/>
        <v>280.5</v>
      </c>
      <c r="AC76" s="273">
        <f t="shared" si="9"/>
        <v>143</v>
      </c>
    </row>
    <row r="77" spans="1:676" s="170" customFormat="1" ht="14.25" customHeight="1" x14ac:dyDescent="0.25">
      <c r="A77" s="167"/>
      <c r="B77" s="343" t="s">
        <v>127</v>
      </c>
      <c r="C77" s="344"/>
      <c r="D77" s="344"/>
      <c r="E77" s="137"/>
      <c r="F77" s="345" t="s">
        <v>128</v>
      </c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6"/>
      <c r="V77" s="173" t="s">
        <v>127</v>
      </c>
      <c r="W77" s="172">
        <v>6</v>
      </c>
      <c r="X77" s="37"/>
      <c r="Y77" s="101">
        <f t="shared" si="12"/>
        <v>384</v>
      </c>
      <c r="Z77" s="108">
        <f t="shared" ref="Z77:Z123" si="14">IF(W77="","",$Z$8*W77)</f>
        <v>138</v>
      </c>
      <c r="AA77" s="288"/>
      <c r="AB77" s="103">
        <f t="shared" si="13"/>
        <v>138</v>
      </c>
      <c r="AC77" s="273">
        <f t="shared" si="9"/>
        <v>246</v>
      </c>
    </row>
    <row r="78" spans="1:676" s="170" customFormat="1" ht="14.25" customHeight="1" x14ac:dyDescent="0.25">
      <c r="A78" s="167"/>
      <c r="B78" s="343" t="s">
        <v>129</v>
      </c>
      <c r="C78" s="344"/>
      <c r="D78" s="344"/>
      <c r="E78" s="137"/>
      <c r="F78" s="345" t="s">
        <v>130</v>
      </c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6"/>
      <c r="V78" s="173" t="s">
        <v>129</v>
      </c>
      <c r="W78" s="172">
        <v>6</v>
      </c>
      <c r="X78" s="37"/>
      <c r="Y78" s="101">
        <f t="shared" si="12"/>
        <v>384</v>
      </c>
      <c r="Z78" s="108">
        <f t="shared" si="14"/>
        <v>138</v>
      </c>
      <c r="AA78" s="288"/>
      <c r="AB78" s="103">
        <f t="shared" si="13"/>
        <v>138</v>
      </c>
      <c r="AC78" s="273">
        <f t="shared" si="9"/>
        <v>246</v>
      </c>
    </row>
    <row r="79" spans="1:676" s="170" customFormat="1" ht="14.25" customHeight="1" x14ac:dyDescent="0.25">
      <c r="A79" s="167"/>
      <c r="B79" s="343" t="s">
        <v>131</v>
      </c>
      <c r="C79" s="344"/>
      <c r="D79" s="344"/>
      <c r="E79" s="137"/>
      <c r="F79" s="345" t="s">
        <v>132</v>
      </c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6"/>
      <c r="V79" s="173" t="s">
        <v>131</v>
      </c>
      <c r="W79" s="172">
        <v>5</v>
      </c>
      <c r="X79" s="37"/>
      <c r="Y79" s="101">
        <f t="shared" si="12"/>
        <v>320</v>
      </c>
      <c r="Z79" s="108">
        <f t="shared" si="14"/>
        <v>115</v>
      </c>
      <c r="AA79" s="284">
        <v>300</v>
      </c>
      <c r="AB79" s="103">
        <f t="shared" si="13"/>
        <v>415</v>
      </c>
      <c r="AC79" s="273">
        <f t="shared" si="9"/>
        <v>205</v>
      </c>
    </row>
    <row r="80" spans="1:676" s="170" customFormat="1" ht="14.25" customHeight="1" x14ac:dyDescent="0.25">
      <c r="A80" s="167"/>
      <c r="B80" s="343" t="s">
        <v>133</v>
      </c>
      <c r="C80" s="344"/>
      <c r="D80" s="344"/>
      <c r="E80" s="137"/>
      <c r="F80" s="345" t="s">
        <v>134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6"/>
      <c r="V80" s="173" t="s">
        <v>133</v>
      </c>
      <c r="W80" s="172">
        <v>5</v>
      </c>
      <c r="X80" s="37"/>
      <c r="Y80" s="101">
        <f t="shared" si="12"/>
        <v>320</v>
      </c>
      <c r="Z80" s="108">
        <f t="shared" si="14"/>
        <v>115</v>
      </c>
      <c r="AA80" s="146">
        <v>322.33</v>
      </c>
      <c r="AB80" s="103">
        <f t="shared" si="13"/>
        <v>437.33</v>
      </c>
      <c r="AC80" s="273">
        <f t="shared" si="9"/>
        <v>205</v>
      </c>
    </row>
    <row r="81" spans="1:676" s="170" customFormat="1" ht="14.25" customHeight="1" x14ac:dyDescent="0.25">
      <c r="A81" s="167"/>
      <c r="B81" s="174"/>
      <c r="C81" s="344" t="s">
        <v>135</v>
      </c>
      <c r="D81" s="344"/>
      <c r="E81" s="137"/>
      <c r="F81" s="345" t="s">
        <v>136</v>
      </c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6"/>
      <c r="V81" s="173" t="s">
        <v>135</v>
      </c>
      <c r="W81" s="172">
        <v>3.8</v>
      </c>
      <c r="X81" s="37"/>
      <c r="Y81" s="101">
        <f t="shared" si="12"/>
        <v>243.2</v>
      </c>
      <c r="Z81" s="108">
        <f t="shared" si="14"/>
        <v>87.399999999999991</v>
      </c>
      <c r="AA81" s="146"/>
      <c r="AB81" s="103">
        <f t="shared" si="13"/>
        <v>87.399999999999991</v>
      </c>
      <c r="AC81" s="273">
        <f t="shared" si="9"/>
        <v>156.19999999999999</v>
      </c>
    </row>
    <row r="82" spans="1:676" s="170" customFormat="1" ht="14.25" customHeight="1" x14ac:dyDescent="0.25">
      <c r="A82" s="167"/>
      <c r="B82" s="343" t="s">
        <v>137</v>
      </c>
      <c r="C82" s="344"/>
      <c r="D82" s="344"/>
      <c r="E82" s="137"/>
      <c r="F82" s="345" t="s">
        <v>138</v>
      </c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6"/>
      <c r="V82" s="173" t="s">
        <v>137</v>
      </c>
      <c r="W82" s="172">
        <v>2.4</v>
      </c>
      <c r="X82" s="37"/>
      <c r="Y82" s="101">
        <f t="shared" si="12"/>
        <v>153.6</v>
      </c>
      <c r="Z82" s="108">
        <f t="shared" si="14"/>
        <v>55.199999999999996</v>
      </c>
      <c r="AA82" s="146"/>
      <c r="AB82" s="103">
        <f t="shared" si="13"/>
        <v>55.199999999999996</v>
      </c>
      <c r="AC82" s="273">
        <f t="shared" si="9"/>
        <v>98.6</v>
      </c>
    </row>
    <row r="83" spans="1:676" s="170" customFormat="1" ht="14.25" customHeight="1" x14ac:dyDescent="0.25">
      <c r="A83" s="167"/>
      <c r="B83" s="339" t="s">
        <v>139</v>
      </c>
      <c r="C83" s="340"/>
      <c r="D83" s="340"/>
      <c r="E83" s="98"/>
      <c r="F83" s="341" t="s">
        <v>140</v>
      </c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2"/>
      <c r="V83" s="175" t="s">
        <v>139</v>
      </c>
      <c r="W83" s="172">
        <v>6.5</v>
      </c>
      <c r="X83" s="37"/>
      <c r="Y83" s="101">
        <f t="shared" si="12"/>
        <v>416</v>
      </c>
      <c r="Z83" s="108">
        <f t="shared" si="14"/>
        <v>149.5</v>
      </c>
      <c r="AA83" s="288">
        <v>346</v>
      </c>
      <c r="AB83" s="103">
        <f t="shared" si="13"/>
        <v>495.5</v>
      </c>
      <c r="AC83" s="273">
        <f t="shared" si="9"/>
        <v>266</v>
      </c>
    </row>
    <row r="84" spans="1:676" s="170" customFormat="1" ht="14.25" customHeight="1" x14ac:dyDescent="0.25">
      <c r="A84" s="167"/>
      <c r="B84" s="339" t="s">
        <v>141</v>
      </c>
      <c r="C84" s="340"/>
      <c r="D84" s="340"/>
      <c r="E84" s="98"/>
      <c r="F84" s="341" t="s">
        <v>142</v>
      </c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2"/>
      <c r="V84" s="175" t="s">
        <v>141</v>
      </c>
      <c r="W84" s="172">
        <v>7.5</v>
      </c>
      <c r="X84" s="37"/>
      <c r="Y84" s="101">
        <f t="shared" si="12"/>
        <v>480</v>
      </c>
      <c r="Z84" s="108">
        <f t="shared" si="14"/>
        <v>172.5</v>
      </c>
      <c r="AA84" s="146">
        <v>479</v>
      </c>
      <c r="AB84" s="103">
        <f t="shared" si="13"/>
        <v>651.5</v>
      </c>
      <c r="AC84" s="273">
        <f t="shared" si="9"/>
        <v>307</v>
      </c>
    </row>
    <row r="85" spans="1:676" s="170" customFormat="1" ht="14.25" customHeight="1" x14ac:dyDescent="0.25">
      <c r="A85" s="167"/>
      <c r="B85" s="339" t="s">
        <v>143</v>
      </c>
      <c r="C85" s="340"/>
      <c r="D85" s="340"/>
      <c r="E85" s="98"/>
      <c r="F85" s="341" t="s">
        <v>144</v>
      </c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2"/>
      <c r="V85" s="175" t="s">
        <v>143</v>
      </c>
      <c r="W85" s="172">
        <v>6</v>
      </c>
      <c r="X85" s="37"/>
      <c r="Y85" s="101">
        <f t="shared" si="12"/>
        <v>384</v>
      </c>
      <c r="Z85" s="108">
        <f t="shared" si="14"/>
        <v>138</v>
      </c>
      <c r="AA85" s="146">
        <v>304</v>
      </c>
      <c r="AB85" s="103">
        <f t="shared" si="13"/>
        <v>442</v>
      </c>
      <c r="AC85" s="273">
        <f t="shared" ref="AC85:AC116" si="15">IF(Z85="","",Y85-ROUND(Z85,0))</f>
        <v>246</v>
      </c>
    </row>
    <row r="86" spans="1:676" s="177" customFormat="1" ht="14.25" customHeight="1" x14ac:dyDescent="0.25">
      <c r="A86" s="176"/>
      <c r="B86" s="339" t="s">
        <v>145</v>
      </c>
      <c r="C86" s="340"/>
      <c r="D86" s="340"/>
      <c r="E86" s="98"/>
      <c r="F86" s="341" t="s">
        <v>146</v>
      </c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2"/>
      <c r="V86" s="175" t="s">
        <v>145</v>
      </c>
      <c r="W86" s="172">
        <v>1.3</v>
      </c>
      <c r="X86" s="37"/>
      <c r="Y86" s="101">
        <f t="shared" si="12"/>
        <v>83.2</v>
      </c>
      <c r="Z86" s="108">
        <f t="shared" si="14"/>
        <v>29.900000000000002</v>
      </c>
      <c r="AA86" s="146">
        <v>186.67</v>
      </c>
      <c r="AB86" s="103">
        <f t="shared" si="13"/>
        <v>216.57</v>
      </c>
      <c r="AC86" s="274">
        <f t="shared" si="15"/>
        <v>53.2</v>
      </c>
    </row>
    <row r="87" spans="1:676" s="177" customFormat="1" ht="14.25" customHeight="1" x14ac:dyDescent="0.25">
      <c r="A87" s="176"/>
      <c r="B87" s="339" t="s">
        <v>147</v>
      </c>
      <c r="C87" s="340"/>
      <c r="D87" s="340"/>
      <c r="E87" s="98"/>
      <c r="F87" s="341" t="s">
        <v>148</v>
      </c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2"/>
      <c r="V87" s="175" t="s">
        <v>147</v>
      </c>
      <c r="W87" s="172">
        <v>2</v>
      </c>
      <c r="X87" s="37"/>
      <c r="Y87" s="101">
        <f t="shared" si="12"/>
        <v>128</v>
      </c>
      <c r="Z87" s="108">
        <f t="shared" si="14"/>
        <v>46</v>
      </c>
      <c r="AA87" s="146">
        <v>82.62</v>
      </c>
      <c r="AB87" s="103">
        <f t="shared" si="13"/>
        <v>128.62</v>
      </c>
      <c r="AC87" s="273">
        <f t="shared" si="15"/>
        <v>82</v>
      </c>
    </row>
    <row r="88" spans="1:676" s="170" customFormat="1" ht="14.25" customHeight="1" x14ac:dyDescent="0.25">
      <c r="A88" s="167"/>
      <c r="B88" s="339" t="s">
        <v>149</v>
      </c>
      <c r="C88" s="340"/>
      <c r="D88" s="340"/>
      <c r="E88" s="98"/>
      <c r="F88" s="341" t="s">
        <v>150</v>
      </c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2"/>
      <c r="V88" s="175" t="s">
        <v>149</v>
      </c>
      <c r="W88" s="172">
        <v>2</v>
      </c>
      <c r="X88" s="37"/>
      <c r="Y88" s="101">
        <f t="shared" si="12"/>
        <v>128</v>
      </c>
      <c r="Z88" s="108">
        <f t="shared" si="14"/>
        <v>46</v>
      </c>
      <c r="AA88" s="288">
        <v>82</v>
      </c>
      <c r="AB88" s="103">
        <f t="shared" si="13"/>
        <v>128</v>
      </c>
      <c r="AC88" s="273">
        <f t="shared" si="15"/>
        <v>82</v>
      </c>
    </row>
    <row r="89" spans="1:676" s="170" customFormat="1" ht="14.25" customHeight="1" x14ac:dyDescent="0.25">
      <c r="A89" s="167"/>
      <c r="B89" s="343" t="s">
        <v>151</v>
      </c>
      <c r="C89" s="344"/>
      <c r="D89" s="344"/>
      <c r="E89" s="137"/>
      <c r="F89" s="345" t="s">
        <v>152</v>
      </c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6"/>
      <c r="V89" s="173" t="s">
        <v>151</v>
      </c>
      <c r="W89" s="292">
        <v>3</v>
      </c>
      <c r="X89" s="37"/>
      <c r="Y89" s="101">
        <f t="shared" si="12"/>
        <v>192</v>
      </c>
      <c r="Z89" s="108">
        <f t="shared" si="14"/>
        <v>69</v>
      </c>
      <c r="AA89" s="289">
        <v>194</v>
      </c>
      <c r="AB89" s="103">
        <f t="shared" si="13"/>
        <v>263</v>
      </c>
      <c r="AC89" s="273">
        <f t="shared" si="15"/>
        <v>123</v>
      </c>
    </row>
    <row r="90" spans="1:676" s="170" customFormat="1" ht="14.25" customHeight="1" x14ac:dyDescent="0.25">
      <c r="A90" s="167"/>
      <c r="B90" s="174"/>
      <c r="C90" s="344" t="s">
        <v>153</v>
      </c>
      <c r="D90" s="344"/>
      <c r="E90" s="137"/>
      <c r="F90" s="345" t="s">
        <v>154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6"/>
      <c r="V90" s="173" t="s">
        <v>153</v>
      </c>
      <c r="W90" s="292">
        <v>4.5</v>
      </c>
      <c r="X90" s="37"/>
      <c r="Y90" s="101">
        <f t="shared" si="12"/>
        <v>288</v>
      </c>
      <c r="Z90" s="108">
        <f t="shared" si="14"/>
        <v>103.5</v>
      </c>
      <c r="AA90" s="146">
        <v>185</v>
      </c>
      <c r="AB90" s="103">
        <f t="shared" si="13"/>
        <v>288.5</v>
      </c>
      <c r="AC90" s="273">
        <f t="shared" si="15"/>
        <v>184</v>
      </c>
    </row>
    <row r="91" spans="1:676" s="170" customFormat="1" ht="14.25" customHeight="1" x14ac:dyDescent="0.25">
      <c r="A91" s="167"/>
      <c r="B91" s="330" t="s">
        <v>155</v>
      </c>
      <c r="C91" s="331"/>
      <c r="D91" s="331"/>
      <c r="E91" s="137"/>
      <c r="F91" s="332" t="s">
        <v>156</v>
      </c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3"/>
      <c r="V91" s="178" t="s">
        <v>155</v>
      </c>
      <c r="W91" s="179">
        <v>1.5</v>
      </c>
      <c r="X91" s="37"/>
      <c r="Y91" s="101">
        <f t="shared" si="12"/>
        <v>96</v>
      </c>
      <c r="Z91" s="108">
        <f>IF(W91="","",$Z$8*W91)</f>
        <v>34.5</v>
      </c>
      <c r="AA91" s="146"/>
      <c r="AB91" s="103">
        <f t="shared" si="13"/>
        <v>34.5</v>
      </c>
      <c r="AC91" s="273">
        <f t="shared" si="15"/>
        <v>61</v>
      </c>
    </row>
    <row r="92" spans="1:676" ht="14.25" customHeight="1" x14ac:dyDescent="0.25">
      <c r="A92" s="97"/>
      <c r="B92" s="315"/>
      <c r="C92" s="316"/>
      <c r="D92" s="316"/>
      <c r="E92" s="137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5"/>
      <c r="V92" s="127"/>
      <c r="W92" s="106"/>
      <c r="Y92" s="107" t="str">
        <f>IF(W92="","",IF(#REF!="",$Y$8*W92,IF($Y$8*W92&gt;(#REF!+Z92),"!!!",$Y$8*W92)))</f>
        <v/>
      </c>
      <c r="Z92" s="108" t="str">
        <f>IF(W92="","",$Z$8*W92)</f>
        <v/>
      </c>
      <c r="AA92" s="146"/>
      <c r="AB92" s="109" t="str">
        <f>IF(Z92="","",Z92+#REF!)</f>
        <v/>
      </c>
      <c r="AC92" s="271" t="str">
        <f t="shared" si="15"/>
        <v/>
      </c>
    </row>
    <row r="93" spans="1:676" s="85" customFormat="1" ht="13.5" customHeight="1" thickBot="1" x14ac:dyDescent="0.3">
      <c r="A93" s="76"/>
      <c r="B93" s="7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76"/>
      <c r="P93" s="116"/>
      <c r="Q93" s="116"/>
      <c r="R93" s="116"/>
      <c r="S93" s="116"/>
      <c r="T93" s="76"/>
      <c r="U93" s="116"/>
      <c r="V93" s="117"/>
      <c r="W93" s="118"/>
      <c r="Y93" s="141" t="str">
        <f>IF(W93="","",IF(#REF!="",$Y$8*W93,IF($Y$8*W93&gt;(#REF!+Z93),"!!!",$Y$8*W93)))</f>
        <v/>
      </c>
      <c r="Z93" s="142" t="str">
        <f t="shared" si="14"/>
        <v/>
      </c>
      <c r="AA93" s="143"/>
      <c r="AB93" s="121" t="str">
        <f>IF(Z93="","",Z93+#REF!)</f>
        <v/>
      </c>
      <c r="AC93" s="271" t="str">
        <f t="shared" si="15"/>
        <v/>
      </c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  <c r="IW93" s="75"/>
      <c r="IX93" s="75"/>
      <c r="IY93" s="75"/>
      <c r="IZ93" s="75"/>
      <c r="JA93" s="75"/>
      <c r="JB93" s="75"/>
      <c r="JC93" s="75"/>
      <c r="JD93" s="75"/>
      <c r="JE93" s="75"/>
      <c r="JF93" s="75"/>
      <c r="JG93" s="75"/>
      <c r="JH93" s="75"/>
      <c r="JI93" s="75"/>
      <c r="JJ93" s="75"/>
      <c r="JK93" s="75"/>
      <c r="JL93" s="75"/>
      <c r="JM93" s="75"/>
      <c r="JN93" s="75"/>
      <c r="JO93" s="75"/>
      <c r="JP93" s="75"/>
      <c r="JQ93" s="75"/>
      <c r="JR93" s="75"/>
      <c r="JS93" s="75"/>
      <c r="JT93" s="75"/>
      <c r="JU93" s="75"/>
      <c r="JV93" s="75"/>
      <c r="JW93" s="75"/>
      <c r="JX93" s="75"/>
      <c r="JY93" s="75"/>
      <c r="JZ93" s="75"/>
      <c r="KA93" s="75"/>
      <c r="KB93" s="75"/>
      <c r="KC93" s="75"/>
      <c r="KD93" s="75"/>
      <c r="KE93" s="75"/>
      <c r="KF93" s="75"/>
      <c r="KG93" s="75"/>
      <c r="KH93" s="75"/>
      <c r="KI93" s="75"/>
      <c r="KJ93" s="75"/>
      <c r="KK93" s="75"/>
      <c r="KL93" s="75"/>
      <c r="KM93" s="75"/>
      <c r="KN93" s="75"/>
      <c r="KO93" s="75"/>
      <c r="KP93" s="75"/>
      <c r="KQ93" s="75"/>
      <c r="KR93" s="75"/>
      <c r="KS93" s="75"/>
      <c r="KT93" s="75"/>
      <c r="KU93" s="75"/>
      <c r="KV93" s="75"/>
      <c r="KW93" s="75"/>
      <c r="KX93" s="75"/>
      <c r="KY93" s="75"/>
      <c r="KZ93" s="75"/>
      <c r="LA93" s="75"/>
      <c r="LB93" s="75"/>
      <c r="LC93" s="75"/>
      <c r="LD93" s="75"/>
      <c r="LE93" s="75"/>
      <c r="LF93" s="75"/>
      <c r="LG93" s="75"/>
      <c r="LH93" s="75"/>
      <c r="LI93" s="75"/>
      <c r="LJ93" s="75"/>
      <c r="LK93" s="75"/>
      <c r="LL93" s="75"/>
      <c r="LM93" s="75"/>
      <c r="LN93" s="75"/>
      <c r="LO93" s="75"/>
      <c r="LP93" s="75"/>
      <c r="LQ93" s="75"/>
      <c r="LR93" s="75"/>
      <c r="LS93" s="75"/>
      <c r="LT93" s="75"/>
      <c r="LU93" s="75"/>
      <c r="LV93" s="75"/>
      <c r="LW93" s="75"/>
      <c r="LX93" s="75"/>
      <c r="LY93" s="75"/>
      <c r="LZ93" s="75"/>
      <c r="MA93" s="75"/>
      <c r="MB93" s="75"/>
      <c r="MC93" s="75"/>
      <c r="MD93" s="75"/>
      <c r="ME93" s="75"/>
      <c r="MF93" s="75"/>
      <c r="MG93" s="75"/>
      <c r="MH93" s="75"/>
      <c r="MI93" s="75"/>
      <c r="MJ93" s="75"/>
      <c r="MK93" s="75"/>
      <c r="ML93" s="75"/>
      <c r="MM93" s="75"/>
      <c r="MN93" s="75"/>
      <c r="MO93" s="75"/>
      <c r="MP93" s="75"/>
      <c r="MQ93" s="75"/>
      <c r="MR93" s="75"/>
      <c r="MS93" s="75"/>
      <c r="MT93" s="75"/>
      <c r="MU93" s="75"/>
      <c r="MV93" s="75"/>
      <c r="MW93" s="75"/>
      <c r="MX93" s="75"/>
      <c r="MY93" s="75"/>
      <c r="MZ93" s="75"/>
      <c r="NA93" s="75"/>
      <c r="NB93" s="75"/>
      <c r="NC93" s="75"/>
      <c r="ND93" s="75"/>
      <c r="NE93" s="75"/>
      <c r="NF93" s="75"/>
      <c r="NG93" s="75"/>
      <c r="NH93" s="75"/>
      <c r="NI93" s="75"/>
      <c r="NJ93" s="75"/>
      <c r="NK93" s="75"/>
      <c r="NL93" s="75"/>
      <c r="NM93" s="75"/>
      <c r="NN93" s="75"/>
      <c r="NO93" s="75"/>
      <c r="NP93" s="75"/>
      <c r="NQ93" s="75"/>
      <c r="NR93" s="75"/>
      <c r="NS93" s="75"/>
      <c r="NT93" s="75"/>
      <c r="NU93" s="75"/>
      <c r="NV93" s="75"/>
      <c r="NW93" s="75"/>
      <c r="NX93" s="75"/>
      <c r="NY93" s="75"/>
      <c r="NZ93" s="75"/>
      <c r="OA93" s="75"/>
      <c r="OB93" s="75"/>
      <c r="OC93" s="75"/>
      <c r="OD93" s="75"/>
      <c r="OE93" s="75"/>
      <c r="OF93" s="75"/>
      <c r="OG93" s="75"/>
      <c r="OH93" s="75"/>
      <c r="OI93" s="75"/>
      <c r="OJ93" s="75"/>
      <c r="OK93" s="75"/>
      <c r="OL93" s="75"/>
      <c r="OM93" s="75"/>
      <c r="ON93" s="75"/>
      <c r="OO93" s="75"/>
      <c r="OP93" s="75"/>
      <c r="OQ93" s="75"/>
      <c r="OR93" s="75"/>
      <c r="OS93" s="75"/>
      <c r="OT93" s="75"/>
      <c r="OU93" s="75"/>
      <c r="OV93" s="75"/>
      <c r="OW93" s="75"/>
      <c r="OX93" s="75"/>
      <c r="OY93" s="75"/>
      <c r="OZ93" s="75"/>
      <c r="PA93" s="75"/>
      <c r="PB93" s="75"/>
      <c r="PC93" s="75"/>
      <c r="PD93" s="75"/>
      <c r="PE93" s="75"/>
      <c r="PF93" s="75"/>
      <c r="PG93" s="75"/>
      <c r="PH93" s="75"/>
      <c r="PI93" s="75"/>
      <c r="PJ93" s="75"/>
      <c r="PK93" s="75"/>
      <c r="PL93" s="75"/>
      <c r="PM93" s="75"/>
      <c r="PN93" s="75"/>
      <c r="PO93" s="75"/>
      <c r="PP93" s="75"/>
      <c r="PQ93" s="75"/>
      <c r="PR93" s="75"/>
      <c r="PS93" s="75"/>
      <c r="PT93" s="75"/>
      <c r="PU93" s="75"/>
      <c r="PV93" s="75"/>
      <c r="PW93" s="75"/>
      <c r="PX93" s="75"/>
      <c r="PY93" s="75"/>
      <c r="PZ93" s="75"/>
      <c r="QA93" s="75"/>
      <c r="QB93" s="75"/>
      <c r="QC93" s="75"/>
      <c r="QD93" s="75"/>
      <c r="QE93" s="75"/>
      <c r="QF93" s="75"/>
      <c r="QG93" s="75"/>
      <c r="QH93" s="75"/>
      <c r="QI93" s="75"/>
      <c r="QJ93" s="75"/>
      <c r="QK93" s="75"/>
      <c r="QL93" s="75"/>
      <c r="QM93" s="75"/>
      <c r="QN93" s="75"/>
      <c r="QO93" s="75"/>
      <c r="QP93" s="75"/>
      <c r="QQ93" s="75"/>
      <c r="QR93" s="75"/>
      <c r="QS93" s="75"/>
      <c r="QT93" s="75"/>
      <c r="QU93" s="75"/>
      <c r="QV93" s="75"/>
      <c r="QW93" s="75"/>
      <c r="QX93" s="75"/>
      <c r="QY93" s="75"/>
      <c r="QZ93" s="75"/>
      <c r="RA93" s="75"/>
      <c r="RB93" s="75"/>
      <c r="RC93" s="75"/>
      <c r="RD93" s="75"/>
      <c r="RE93" s="75"/>
      <c r="RF93" s="75"/>
      <c r="RG93" s="75"/>
      <c r="RH93" s="75"/>
      <c r="RI93" s="75"/>
      <c r="RJ93" s="75"/>
      <c r="RK93" s="75"/>
      <c r="RL93" s="75"/>
      <c r="RM93" s="75"/>
      <c r="RN93" s="75"/>
      <c r="RO93" s="75"/>
      <c r="RP93" s="75"/>
      <c r="RQ93" s="75"/>
      <c r="RR93" s="75"/>
      <c r="RS93" s="75"/>
      <c r="RT93" s="75"/>
      <c r="RU93" s="75"/>
      <c r="RV93" s="75"/>
      <c r="RW93" s="75"/>
      <c r="RX93" s="75"/>
      <c r="RY93" s="75"/>
      <c r="RZ93" s="75"/>
      <c r="SA93" s="75"/>
      <c r="SB93" s="75"/>
      <c r="SC93" s="75"/>
      <c r="SD93" s="75"/>
      <c r="SE93" s="75"/>
      <c r="SF93" s="75"/>
      <c r="SG93" s="75"/>
      <c r="SH93" s="75"/>
      <c r="SI93" s="75"/>
      <c r="SJ93" s="75"/>
      <c r="SK93" s="75"/>
      <c r="SL93" s="75"/>
      <c r="SM93" s="75"/>
      <c r="SN93" s="75"/>
      <c r="SO93" s="75"/>
      <c r="SP93" s="75"/>
      <c r="SQ93" s="75"/>
      <c r="SR93" s="75"/>
      <c r="SS93" s="75"/>
      <c r="ST93" s="75"/>
      <c r="SU93" s="75"/>
      <c r="SV93" s="75"/>
      <c r="SW93" s="75"/>
      <c r="SX93" s="75"/>
      <c r="SY93" s="75"/>
      <c r="SZ93" s="75"/>
      <c r="TA93" s="75"/>
      <c r="TB93" s="75"/>
      <c r="TC93" s="75"/>
      <c r="TD93" s="75"/>
      <c r="TE93" s="75"/>
      <c r="TF93" s="75"/>
      <c r="TG93" s="75"/>
      <c r="TH93" s="75"/>
      <c r="TI93" s="75"/>
      <c r="TJ93" s="75"/>
      <c r="TK93" s="75"/>
      <c r="TL93" s="75"/>
      <c r="TM93" s="75"/>
      <c r="TN93" s="75"/>
      <c r="TO93" s="75"/>
      <c r="TP93" s="75"/>
      <c r="TQ93" s="75"/>
      <c r="TR93" s="75"/>
      <c r="TS93" s="75"/>
      <c r="TT93" s="75"/>
      <c r="TU93" s="75"/>
      <c r="TV93" s="75"/>
      <c r="TW93" s="75"/>
      <c r="TX93" s="75"/>
      <c r="TY93" s="75"/>
      <c r="TZ93" s="75"/>
      <c r="UA93" s="75"/>
      <c r="UB93" s="75"/>
      <c r="UC93" s="75"/>
      <c r="UD93" s="75"/>
      <c r="UE93" s="75"/>
      <c r="UF93" s="75"/>
      <c r="UG93" s="75"/>
      <c r="UH93" s="75"/>
      <c r="UI93" s="75"/>
      <c r="UJ93" s="75"/>
      <c r="UK93" s="75"/>
      <c r="UL93" s="75"/>
      <c r="UM93" s="75"/>
      <c r="UN93" s="75"/>
      <c r="UO93" s="75"/>
      <c r="UP93" s="75"/>
      <c r="UQ93" s="75"/>
      <c r="UR93" s="75"/>
      <c r="US93" s="75"/>
      <c r="UT93" s="75"/>
      <c r="UU93" s="75"/>
      <c r="UV93" s="75"/>
      <c r="UW93" s="75"/>
      <c r="UX93" s="75"/>
      <c r="UY93" s="75"/>
      <c r="UZ93" s="75"/>
      <c r="VA93" s="75"/>
      <c r="VB93" s="75"/>
      <c r="VC93" s="75"/>
      <c r="VD93" s="75"/>
      <c r="VE93" s="75"/>
      <c r="VF93" s="75"/>
      <c r="VG93" s="75"/>
      <c r="VH93" s="75"/>
      <c r="VI93" s="75"/>
      <c r="VJ93" s="75"/>
      <c r="VK93" s="75"/>
      <c r="VL93" s="75"/>
      <c r="VM93" s="75"/>
      <c r="VN93" s="75"/>
      <c r="VO93" s="75"/>
      <c r="VP93" s="75"/>
      <c r="VQ93" s="75"/>
      <c r="VR93" s="75"/>
      <c r="VS93" s="75"/>
      <c r="VT93" s="75"/>
      <c r="VU93" s="75"/>
      <c r="VV93" s="75"/>
      <c r="VW93" s="75"/>
      <c r="VX93" s="75"/>
      <c r="VY93" s="75"/>
      <c r="VZ93" s="75"/>
      <c r="WA93" s="75"/>
      <c r="WB93" s="75"/>
      <c r="WC93" s="75"/>
      <c r="WD93" s="75"/>
      <c r="WE93" s="75"/>
      <c r="WF93" s="75"/>
      <c r="WG93" s="75"/>
      <c r="WH93" s="75"/>
      <c r="WI93" s="75"/>
      <c r="WJ93" s="75"/>
      <c r="WK93" s="75"/>
      <c r="WL93" s="75"/>
      <c r="WM93" s="75"/>
      <c r="WN93" s="75"/>
      <c r="WO93" s="75"/>
      <c r="WP93" s="75"/>
      <c r="WQ93" s="75"/>
      <c r="WR93" s="75"/>
      <c r="WS93" s="75"/>
      <c r="WT93" s="75"/>
      <c r="WU93" s="75"/>
      <c r="WV93" s="75"/>
      <c r="WW93" s="75"/>
      <c r="WX93" s="75"/>
      <c r="WY93" s="75"/>
      <c r="WZ93" s="75"/>
      <c r="XA93" s="75"/>
      <c r="XB93" s="75"/>
      <c r="XC93" s="75"/>
      <c r="XD93" s="75"/>
      <c r="XE93" s="75"/>
      <c r="XF93" s="75"/>
      <c r="XG93" s="75"/>
      <c r="XH93" s="75"/>
      <c r="XI93" s="75"/>
      <c r="XJ93" s="75"/>
      <c r="XK93" s="75"/>
      <c r="XL93" s="75"/>
      <c r="XM93" s="75"/>
      <c r="XN93" s="75"/>
      <c r="XO93" s="75"/>
      <c r="XP93" s="75"/>
      <c r="XQ93" s="75"/>
      <c r="XR93" s="75"/>
      <c r="XS93" s="75"/>
      <c r="XT93" s="75"/>
      <c r="XU93" s="75"/>
      <c r="XV93" s="75"/>
      <c r="XW93" s="75"/>
      <c r="XX93" s="75"/>
      <c r="XY93" s="75"/>
      <c r="XZ93" s="75"/>
      <c r="YA93" s="75"/>
      <c r="YB93" s="75"/>
      <c r="YC93" s="75"/>
      <c r="YD93" s="75"/>
      <c r="YE93" s="75"/>
      <c r="YF93" s="75"/>
      <c r="YG93" s="75"/>
      <c r="YH93" s="75"/>
      <c r="YI93" s="75"/>
      <c r="YJ93" s="75"/>
      <c r="YK93" s="75"/>
      <c r="YL93" s="75"/>
      <c r="YM93" s="75"/>
      <c r="YN93" s="75"/>
      <c r="YO93" s="75"/>
      <c r="YP93" s="75"/>
      <c r="YQ93" s="75"/>
      <c r="YR93" s="75"/>
      <c r="YS93" s="75"/>
      <c r="YT93" s="75"/>
      <c r="YU93" s="75"/>
      <c r="YV93" s="75"/>
      <c r="YW93" s="75"/>
      <c r="YX93" s="75"/>
      <c r="YY93" s="75"/>
      <c r="YZ93" s="75"/>
    </row>
    <row r="94" spans="1:676" s="185" customFormat="1" ht="13.5" customHeight="1" x14ac:dyDescent="0.25">
      <c r="A94" s="180"/>
      <c r="B94" s="181"/>
      <c r="C94" s="336" t="s">
        <v>157</v>
      </c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182"/>
      <c r="T94" s="180"/>
      <c r="U94" s="182"/>
      <c r="V94" s="183"/>
      <c r="W94" s="184"/>
      <c r="Y94" s="186" t="str">
        <f>IF(W94="","",IF(#REF!="",$Y$8*W94,IF($Y$8*W94&gt;(#REF!+Z94),"!!!",$Y$8*W94)))</f>
        <v/>
      </c>
      <c r="Z94" s="187" t="str">
        <f t="shared" si="14"/>
        <v/>
      </c>
      <c r="AA94" s="188"/>
      <c r="AB94" s="188" t="str">
        <f>IF(Z94="","",Z94+#REF!)</f>
        <v/>
      </c>
      <c r="AC94" s="271" t="str">
        <f t="shared" si="15"/>
        <v/>
      </c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77"/>
      <c r="DT94" s="277"/>
      <c r="DU94" s="277"/>
      <c r="DV94" s="277"/>
      <c r="DW94" s="277"/>
      <c r="DX94" s="277"/>
      <c r="DY94" s="277"/>
      <c r="DZ94" s="277"/>
      <c r="EA94" s="277"/>
      <c r="EB94" s="277"/>
      <c r="EC94" s="277"/>
      <c r="ED94" s="277"/>
      <c r="EE94" s="277"/>
      <c r="EF94" s="277"/>
      <c r="EG94" s="277"/>
      <c r="EH94" s="277"/>
      <c r="EI94" s="277"/>
      <c r="EJ94" s="277"/>
      <c r="EK94" s="277"/>
      <c r="EL94" s="277"/>
      <c r="EM94" s="277"/>
      <c r="EN94" s="277"/>
      <c r="EO94" s="277"/>
      <c r="EP94" s="277"/>
      <c r="EQ94" s="277"/>
      <c r="ER94" s="277"/>
      <c r="ES94" s="277"/>
      <c r="ET94" s="277"/>
      <c r="EU94" s="277"/>
      <c r="EV94" s="277"/>
      <c r="EW94" s="277"/>
      <c r="EX94" s="277"/>
      <c r="EY94" s="277"/>
      <c r="EZ94" s="277"/>
      <c r="FA94" s="277"/>
      <c r="FB94" s="277"/>
      <c r="FC94" s="277"/>
      <c r="FD94" s="277"/>
      <c r="FE94" s="277"/>
      <c r="FF94" s="277"/>
      <c r="FG94" s="277"/>
      <c r="FH94" s="277"/>
      <c r="FI94" s="277"/>
      <c r="FJ94" s="277"/>
      <c r="FK94" s="277"/>
      <c r="FL94" s="277"/>
      <c r="FM94" s="277"/>
      <c r="FN94" s="277"/>
      <c r="FO94" s="277"/>
      <c r="FP94" s="277"/>
      <c r="FQ94" s="277"/>
      <c r="FR94" s="277"/>
      <c r="FS94" s="277"/>
      <c r="FT94" s="277"/>
      <c r="FU94" s="277"/>
      <c r="FV94" s="277"/>
      <c r="FW94" s="277"/>
      <c r="FX94" s="277"/>
      <c r="FY94" s="277"/>
      <c r="FZ94" s="277"/>
      <c r="GA94" s="277"/>
      <c r="GB94" s="277"/>
      <c r="GC94" s="277"/>
      <c r="GD94" s="277"/>
      <c r="GE94" s="277"/>
      <c r="GF94" s="277"/>
      <c r="GG94" s="277"/>
      <c r="GH94" s="277"/>
      <c r="GI94" s="277"/>
      <c r="GJ94" s="277"/>
      <c r="GK94" s="277"/>
      <c r="GL94" s="277"/>
      <c r="GM94" s="277"/>
      <c r="GN94" s="277"/>
      <c r="GO94" s="277"/>
      <c r="GP94" s="277"/>
      <c r="GQ94" s="277"/>
      <c r="GR94" s="277"/>
      <c r="GS94" s="277"/>
      <c r="GT94" s="277"/>
      <c r="GU94" s="277"/>
      <c r="GV94" s="277"/>
      <c r="GW94" s="277"/>
      <c r="GX94" s="277"/>
      <c r="GY94" s="277"/>
      <c r="GZ94" s="277"/>
      <c r="HA94" s="277"/>
      <c r="HB94" s="277"/>
      <c r="HC94" s="277"/>
      <c r="HD94" s="277"/>
      <c r="HE94" s="277"/>
      <c r="HF94" s="277"/>
      <c r="HG94" s="277"/>
      <c r="HH94" s="277"/>
      <c r="HI94" s="277"/>
      <c r="HJ94" s="277"/>
      <c r="HK94" s="277"/>
      <c r="HL94" s="277"/>
      <c r="HM94" s="277"/>
      <c r="HN94" s="277"/>
      <c r="HO94" s="277"/>
      <c r="HP94" s="277"/>
      <c r="HQ94" s="277"/>
      <c r="HR94" s="277"/>
      <c r="HS94" s="277"/>
      <c r="HT94" s="277"/>
      <c r="HU94" s="277"/>
      <c r="HV94" s="277"/>
      <c r="HW94" s="277"/>
      <c r="HX94" s="277"/>
      <c r="HY94" s="277"/>
      <c r="HZ94" s="277"/>
      <c r="IA94" s="277"/>
      <c r="IB94" s="277"/>
      <c r="IC94" s="277"/>
      <c r="ID94" s="277"/>
      <c r="IE94" s="277"/>
      <c r="IF94" s="277"/>
      <c r="IG94" s="277"/>
      <c r="IH94" s="277"/>
      <c r="II94" s="277"/>
      <c r="IJ94" s="277"/>
      <c r="IK94" s="277"/>
      <c r="IL94" s="277"/>
      <c r="IM94" s="277"/>
      <c r="IN94" s="277"/>
      <c r="IO94" s="277"/>
      <c r="IP94" s="277"/>
      <c r="IQ94" s="277"/>
      <c r="IR94" s="277"/>
      <c r="IS94" s="277"/>
      <c r="IT94" s="277"/>
      <c r="IU94" s="277"/>
      <c r="IV94" s="277"/>
      <c r="IW94" s="277"/>
      <c r="IX94" s="277"/>
      <c r="IY94" s="277"/>
      <c r="IZ94" s="277"/>
      <c r="JA94" s="277"/>
      <c r="JB94" s="277"/>
      <c r="JC94" s="277"/>
      <c r="JD94" s="277"/>
      <c r="JE94" s="277"/>
      <c r="JF94" s="277"/>
      <c r="JG94" s="277"/>
      <c r="JH94" s="277"/>
      <c r="JI94" s="277"/>
      <c r="JJ94" s="277"/>
      <c r="JK94" s="277"/>
      <c r="JL94" s="277"/>
      <c r="JM94" s="277"/>
      <c r="JN94" s="277"/>
      <c r="JO94" s="277"/>
      <c r="JP94" s="277"/>
      <c r="JQ94" s="277"/>
      <c r="JR94" s="277"/>
      <c r="JS94" s="277"/>
      <c r="JT94" s="277"/>
      <c r="JU94" s="277"/>
      <c r="JV94" s="277"/>
      <c r="JW94" s="277"/>
      <c r="JX94" s="277"/>
      <c r="JY94" s="277"/>
      <c r="JZ94" s="277"/>
      <c r="KA94" s="277"/>
      <c r="KB94" s="277"/>
      <c r="KC94" s="277"/>
      <c r="KD94" s="277"/>
      <c r="KE94" s="277"/>
      <c r="KF94" s="277"/>
      <c r="KG94" s="277"/>
      <c r="KH94" s="277"/>
      <c r="KI94" s="277"/>
      <c r="KJ94" s="277"/>
      <c r="KK94" s="277"/>
      <c r="KL94" s="277"/>
      <c r="KM94" s="277"/>
      <c r="KN94" s="277"/>
      <c r="KO94" s="277"/>
      <c r="KP94" s="277"/>
      <c r="KQ94" s="277"/>
      <c r="KR94" s="277"/>
      <c r="KS94" s="277"/>
      <c r="KT94" s="277"/>
      <c r="KU94" s="277"/>
      <c r="KV94" s="277"/>
      <c r="KW94" s="277"/>
      <c r="KX94" s="277"/>
      <c r="KY94" s="277"/>
      <c r="KZ94" s="277"/>
      <c r="LA94" s="277"/>
      <c r="LB94" s="277"/>
      <c r="LC94" s="277"/>
      <c r="LD94" s="277"/>
      <c r="LE94" s="277"/>
      <c r="LF94" s="277"/>
      <c r="LG94" s="277"/>
      <c r="LH94" s="277"/>
      <c r="LI94" s="277"/>
      <c r="LJ94" s="277"/>
      <c r="LK94" s="277"/>
      <c r="LL94" s="277"/>
      <c r="LM94" s="277"/>
      <c r="LN94" s="277"/>
      <c r="LO94" s="277"/>
      <c r="LP94" s="277"/>
      <c r="LQ94" s="277"/>
      <c r="LR94" s="277"/>
      <c r="LS94" s="277"/>
      <c r="LT94" s="277"/>
      <c r="LU94" s="277"/>
      <c r="LV94" s="277"/>
      <c r="LW94" s="277"/>
      <c r="LX94" s="277"/>
      <c r="LY94" s="277"/>
      <c r="LZ94" s="277"/>
      <c r="MA94" s="277"/>
      <c r="MB94" s="277"/>
      <c r="MC94" s="277"/>
      <c r="MD94" s="277"/>
      <c r="ME94" s="277"/>
      <c r="MF94" s="277"/>
      <c r="MG94" s="277"/>
      <c r="MH94" s="277"/>
      <c r="MI94" s="277"/>
      <c r="MJ94" s="277"/>
      <c r="MK94" s="277"/>
      <c r="ML94" s="277"/>
      <c r="MM94" s="277"/>
      <c r="MN94" s="277"/>
      <c r="MO94" s="277"/>
      <c r="MP94" s="277"/>
      <c r="MQ94" s="277"/>
      <c r="MR94" s="277"/>
      <c r="MS94" s="277"/>
      <c r="MT94" s="277"/>
      <c r="MU94" s="277"/>
      <c r="MV94" s="277"/>
      <c r="MW94" s="277"/>
      <c r="MX94" s="277"/>
      <c r="MY94" s="277"/>
      <c r="MZ94" s="277"/>
      <c r="NA94" s="277"/>
      <c r="NB94" s="277"/>
      <c r="NC94" s="277"/>
      <c r="ND94" s="277"/>
      <c r="NE94" s="277"/>
      <c r="NF94" s="277"/>
      <c r="NG94" s="277"/>
      <c r="NH94" s="277"/>
      <c r="NI94" s="277"/>
      <c r="NJ94" s="277"/>
      <c r="NK94" s="277"/>
      <c r="NL94" s="277"/>
      <c r="NM94" s="277"/>
      <c r="NN94" s="277"/>
      <c r="NO94" s="277"/>
      <c r="NP94" s="277"/>
      <c r="NQ94" s="277"/>
      <c r="NR94" s="277"/>
      <c r="NS94" s="277"/>
      <c r="NT94" s="277"/>
      <c r="NU94" s="277"/>
      <c r="NV94" s="277"/>
      <c r="NW94" s="277"/>
      <c r="NX94" s="277"/>
      <c r="NY94" s="277"/>
      <c r="NZ94" s="277"/>
      <c r="OA94" s="277"/>
      <c r="OB94" s="277"/>
      <c r="OC94" s="277"/>
      <c r="OD94" s="277"/>
      <c r="OE94" s="277"/>
      <c r="OF94" s="277"/>
      <c r="OG94" s="277"/>
      <c r="OH94" s="277"/>
      <c r="OI94" s="277"/>
      <c r="OJ94" s="277"/>
      <c r="OK94" s="277"/>
      <c r="OL94" s="277"/>
      <c r="OM94" s="277"/>
      <c r="ON94" s="277"/>
      <c r="OO94" s="277"/>
      <c r="OP94" s="277"/>
      <c r="OQ94" s="277"/>
      <c r="OR94" s="277"/>
      <c r="OS94" s="277"/>
      <c r="OT94" s="277"/>
      <c r="OU94" s="277"/>
      <c r="OV94" s="277"/>
      <c r="OW94" s="277"/>
      <c r="OX94" s="277"/>
      <c r="OY94" s="277"/>
      <c r="OZ94" s="277"/>
      <c r="PA94" s="277"/>
      <c r="PB94" s="277"/>
      <c r="PC94" s="277"/>
      <c r="PD94" s="277"/>
      <c r="PE94" s="277"/>
      <c r="PF94" s="277"/>
      <c r="PG94" s="277"/>
      <c r="PH94" s="277"/>
      <c r="PI94" s="277"/>
      <c r="PJ94" s="277"/>
      <c r="PK94" s="277"/>
      <c r="PL94" s="277"/>
      <c r="PM94" s="277"/>
      <c r="PN94" s="277"/>
      <c r="PO94" s="277"/>
      <c r="PP94" s="277"/>
      <c r="PQ94" s="277"/>
      <c r="PR94" s="277"/>
      <c r="PS94" s="277"/>
      <c r="PT94" s="277"/>
      <c r="PU94" s="277"/>
      <c r="PV94" s="277"/>
      <c r="PW94" s="277"/>
      <c r="PX94" s="277"/>
      <c r="PY94" s="277"/>
      <c r="PZ94" s="277"/>
      <c r="QA94" s="277"/>
      <c r="QB94" s="277"/>
      <c r="QC94" s="277"/>
      <c r="QD94" s="277"/>
      <c r="QE94" s="277"/>
      <c r="QF94" s="277"/>
      <c r="QG94" s="277"/>
      <c r="QH94" s="277"/>
      <c r="QI94" s="277"/>
      <c r="QJ94" s="277"/>
      <c r="QK94" s="277"/>
      <c r="QL94" s="277"/>
      <c r="QM94" s="277"/>
      <c r="QN94" s="277"/>
      <c r="QO94" s="277"/>
      <c r="QP94" s="277"/>
      <c r="QQ94" s="277"/>
      <c r="QR94" s="277"/>
      <c r="QS94" s="277"/>
      <c r="QT94" s="277"/>
      <c r="QU94" s="277"/>
      <c r="QV94" s="277"/>
      <c r="QW94" s="277"/>
      <c r="QX94" s="277"/>
      <c r="QY94" s="277"/>
      <c r="QZ94" s="277"/>
      <c r="RA94" s="277"/>
      <c r="RB94" s="277"/>
      <c r="RC94" s="277"/>
      <c r="RD94" s="277"/>
      <c r="RE94" s="277"/>
      <c r="RF94" s="277"/>
      <c r="RG94" s="277"/>
      <c r="RH94" s="277"/>
      <c r="RI94" s="277"/>
      <c r="RJ94" s="277"/>
      <c r="RK94" s="277"/>
      <c r="RL94" s="277"/>
      <c r="RM94" s="277"/>
      <c r="RN94" s="277"/>
      <c r="RO94" s="277"/>
      <c r="RP94" s="277"/>
      <c r="RQ94" s="277"/>
      <c r="RR94" s="277"/>
      <c r="RS94" s="277"/>
      <c r="RT94" s="277"/>
      <c r="RU94" s="277"/>
      <c r="RV94" s="277"/>
      <c r="RW94" s="277"/>
      <c r="RX94" s="277"/>
      <c r="RY94" s="277"/>
      <c r="RZ94" s="277"/>
      <c r="SA94" s="277"/>
      <c r="SB94" s="277"/>
      <c r="SC94" s="277"/>
      <c r="SD94" s="277"/>
      <c r="SE94" s="277"/>
      <c r="SF94" s="277"/>
      <c r="SG94" s="277"/>
      <c r="SH94" s="277"/>
      <c r="SI94" s="277"/>
      <c r="SJ94" s="277"/>
      <c r="SK94" s="277"/>
      <c r="SL94" s="277"/>
      <c r="SM94" s="277"/>
      <c r="SN94" s="277"/>
      <c r="SO94" s="277"/>
      <c r="SP94" s="277"/>
      <c r="SQ94" s="277"/>
      <c r="SR94" s="277"/>
      <c r="SS94" s="277"/>
      <c r="ST94" s="277"/>
      <c r="SU94" s="277"/>
      <c r="SV94" s="277"/>
      <c r="SW94" s="277"/>
      <c r="SX94" s="277"/>
      <c r="SY94" s="277"/>
      <c r="SZ94" s="277"/>
      <c r="TA94" s="277"/>
      <c r="TB94" s="277"/>
      <c r="TC94" s="277"/>
      <c r="TD94" s="277"/>
      <c r="TE94" s="277"/>
      <c r="TF94" s="277"/>
      <c r="TG94" s="277"/>
      <c r="TH94" s="277"/>
      <c r="TI94" s="277"/>
      <c r="TJ94" s="277"/>
      <c r="TK94" s="277"/>
      <c r="TL94" s="277"/>
      <c r="TM94" s="277"/>
      <c r="TN94" s="277"/>
      <c r="TO94" s="277"/>
      <c r="TP94" s="277"/>
      <c r="TQ94" s="277"/>
      <c r="TR94" s="277"/>
      <c r="TS94" s="277"/>
      <c r="TT94" s="277"/>
      <c r="TU94" s="277"/>
      <c r="TV94" s="277"/>
      <c r="TW94" s="277"/>
      <c r="TX94" s="277"/>
      <c r="TY94" s="277"/>
      <c r="TZ94" s="277"/>
      <c r="UA94" s="277"/>
      <c r="UB94" s="277"/>
      <c r="UC94" s="277"/>
      <c r="UD94" s="277"/>
      <c r="UE94" s="277"/>
      <c r="UF94" s="277"/>
      <c r="UG94" s="277"/>
      <c r="UH94" s="277"/>
      <c r="UI94" s="277"/>
      <c r="UJ94" s="277"/>
      <c r="UK94" s="277"/>
      <c r="UL94" s="277"/>
      <c r="UM94" s="277"/>
      <c r="UN94" s="277"/>
      <c r="UO94" s="277"/>
      <c r="UP94" s="277"/>
      <c r="UQ94" s="277"/>
      <c r="UR94" s="277"/>
      <c r="US94" s="277"/>
      <c r="UT94" s="277"/>
      <c r="UU94" s="277"/>
      <c r="UV94" s="277"/>
      <c r="UW94" s="277"/>
      <c r="UX94" s="277"/>
      <c r="UY94" s="277"/>
      <c r="UZ94" s="277"/>
      <c r="VA94" s="277"/>
      <c r="VB94" s="277"/>
      <c r="VC94" s="277"/>
      <c r="VD94" s="277"/>
      <c r="VE94" s="277"/>
      <c r="VF94" s="277"/>
      <c r="VG94" s="277"/>
      <c r="VH94" s="277"/>
      <c r="VI94" s="277"/>
      <c r="VJ94" s="277"/>
      <c r="VK94" s="277"/>
      <c r="VL94" s="277"/>
      <c r="VM94" s="277"/>
      <c r="VN94" s="277"/>
      <c r="VO94" s="277"/>
      <c r="VP94" s="277"/>
      <c r="VQ94" s="277"/>
      <c r="VR94" s="277"/>
      <c r="VS94" s="277"/>
      <c r="VT94" s="277"/>
      <c r="VU94" s="277"/>
      <c r="VV94" s="277"/>
      <c r="VW94" s="277"/>
      <c r="VX94" s="277"/>
      <c r="VY94" s="277"/>
      <c r="VZ94" s="277"/>
      <c r="WA94" s="277"/>
      <c r="WB94" s="277"/>
      <c r="WC94" s="277"/>
      <c r="WD94" s="277"/>
      <c r="WE94" s="277"/>
      <c r="WF94" s="277"/>
      <c r="WG94" s="277"/>
      <c r="WH94" s="277"/>
      <c r="WI94" s="277"/>
      <c r="WJ94" s="277"/>
      <c r="WK94" s="277"/>
      <c r="WL94" s="277"/>
      <c r="WM94" s="277"/>
      <c r="WN94" s="277"/>
      <c r="WO94" s="277"/>
      <c r="WP94" s="277"/>
      <c r="WQ94" s="277"/>
      <c r="WR94" s="277"/>
      <c r="WS94" s="277"/>
      <c r="WT94" s="277"/>
      <c r="WU94" s="277"/>
      <c r="WV94" s="277"/>
      <c r="WW94" s="277"/>
      <c r="WX94" s="277"/>
      <c r="WY94" s="277"/>
      <c r="WZ94" s="277"/>
      <c r="XA94" s="277"/>
      <c r="XB94" s="277"/>
      <c r="XC94" s="277"/>
      <c r="XD94" s="277"/>
      <c r="XE94" s="277"/>
      <c r="XF94" s="277"/>
      <c r="XG94" s="277"/>
      <c r="XH94" s="277"/>
      <c r="XI94" s="277"/>
      <c r="XJ94" s="277"/>
      <c r="XK94" s="277"/>
      <c r="XL94" s="277"/>
      <c r="XM94" s="277"/>
      <c r="XN94" s="277"/>
      <c r="XO94" s="277"/>
      <c r="XP94" s="277"/>
      <c r="XQ94" s="277"/>
      <c r="XR94" s="277"/>
      <c r="XS94" s="277"/>
      <c r="XT94" s="277"/>
      <c r="XU94" s="277"/>
      <c r="XV94" s="277"/>
      <c r="XW94" s="277"/>
      <c r="XX94" s="277"/>
      <c r="XY94" s="277"/>
      <c r="XZ94" s="277"/>
      <c r="YA94" s="277"/>
      <c r="YB94" s="277"/>
      <c r="YC94" s="277"/>
      <c r="YD94" s="277"/>
      <c r="YE94" s="277"/>
      <c r="YF94" s="277"/>
      <c r="YG94" s="277"/>
      <c r="YH94" s="277"/>
      <c r="YI94" s="277"/>
      <c r="YJ94" s="277"/>
      <c r="YK94" s="277"/>
      <c r="YL94" s="277"/>
      <c r="YM94" s="277"/>
      <c r="YN94" s="277"/>
      <c r="YO94" s="277"/>
      <c r="YP94" s="277"/>
      <c r="YQ94" s="277"/>
      <c r="YR94" s="277"/>
      <c r="YS94" s="277"/>
      <c r="YT94" s="277"/>
      <c r="YU94" s="277"/>
      <c r="YV94" s="277"/>
      <c r="YW94" s="277"/>
      <c r="YX94" s="277"/>
      <c r="YY94" s="277"/>
      <c r="YZ94" s="277"/>
    </row>
    <row r="95" spans="1:676" ht="14.25" customHeight="1" x14ac:dyDescent="0.25">
      <c r="A95" s="97"/>
      <c r="B95" s="315" t="s">
        <v>158</v>
      </c>
      <c r="C95" s="316"/>
      <c r="D95" s="316"/>
      <c r="E95" s="137"/>
      <c r="F95" s="337" t="s">
        <v>159</v>
      </c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8"/>
      <c r="V95" s="189" t="s">
        <v>158</v>
      </c>
      <c r="W95" s="190">
        <v>0.3</v>
      </c>
      <c r="Y95" s="101">
        <f>IF(W95="","",IF(AA95="",$Y$8*W95,IF($Y$8*W95&gt;(AA95+Z95),"!!!",$Y$8*W95)))</f>
        <v>19.2</v>
      </c>
      <c r="Z95" s="102">
        <f t="shared" si="14"/>
        <v>6.8999999999999995</v>
      </c>
      <c r="AA95" s="103">
        <v>54.15</v>
      </c>
      <c r="AB95" s="103">
        <f>IF(Z95="","",Z95+AA95)</f>
        <v>61.05</v>
      </c>
      <c r="AC95" s="271">
        <f t="shared" si="15"/>
        <v>12.2</v>
      </c>
    </row>
    <row r="96" spans="1:676" ht="14.25" customHeight="1" x14ac:dyDescent="0.25">
      <c r="A96" s="97"/>
      <c r="B96" s="315" t="s">
        <v>160</v>
      </c>
      <c r="C96" s="316"/>
      <c r="D96" s="316"/>
      <c r="E96" s="137"/>
      <c r="F96" s="317" t="s">
        <v>161</v>
      </c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8"/>
      <c r="V96" s="147" t="s">
        <v>160</v>
      </c>
      <c r="W96" s="100">
        <v>0.4</v>
      </c>
      <c r="Y96" s="101">
        <f>IF(W96="","",IF(AA96="",$Y$8*W96,IF($Y$8*W96&gt;(AA96+Z96),"!!!",$Y$8*W96)))</f>
        <v>25.6</v>
      </c>
      <c r="Z96" s="108">
        <f t="shared" si="14"/>
        <v>9.2000000000000011</v>
      </c>
      <c r="AA96" s="109">
        <v>44.66</v>
      </c>
      <c r="AB96" s="103">
        <f>IF(Z96="","",Z96+AA96)</f>
        <v>53.86</v>
      </c>
      <c r="AC96" s="271">
        <f t="shared" si="15"/>
        <v>16.600000000000001</v>
      </c>
    </row>
    <row r="97" spans="1:676" ht="14.25" customHeight="1" x14ac:dyDescent="0.25">
      <c r="A97" s="97"/>
      <c r="B97" s="316" t="s">
        <v>162</v>
      </c>
      <c r="C97" s="316"/>
      <c r="D97" s="316"/>
      <c r="E97" s="137"/>
      <c r="F97" s="317" t="s">
        <v>163</v>
      </c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8"/>
      <c r="V97" s="127" t="s">
        <v>162</v>
      </c>
      <c r="W97" s="191">
        <v>0.7</v>
      </c>
      <c r="Y97" s="101">
        <f>IF(W97="","",IF(AA97="",$Y$8*W97,IF($Y$8*W97&gt;(AA97+Z97),"!!!",$Y$8*W97)))</f>
        <v>44.8</v>
      </c>
      <c r="Z97" s="108">
        <f t="shared" si="14"/>
        <v>16.099999999999998</v>
      </c>
      <c r="AA97" s="192"/>
      <c r="AB97" s="103">
        <f>IF(Z97="","",Z97+AA97)</f>
        <v>16.099999999999998</v>
      </c>
      <c r="AC97" s="271">
        <f t="shared" si="15"/>
        <v>28.799999999999997</v>
      </c>
    </row>
    <row r="98" spans="1:676" s="85" customFormat="1" ht="13.5" customHeight="1" thickBot="1" x14ac:dyDescent="0.3">
      <c r="A98" s="76"/>
      <c r="B98" s="7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76"/>
      <c r="P98" s="116"/>
      <c r="Q98" s="116"/>
      <c r="R98" s="116"/>
      <c r="S98" s="116"/>
      <c r="T98" s="76"/>
      <c r="U98" s="116"/>
      <c r="V98" s="117"/>
      <c r="W98" s="118"/>
      <c r="Y98" s="141" t="str">
        <f>IF(W98="","",IF(#REF!="",$Y$8*W98,IF($Y$8*W98&gt;(#REF!+Z98),"!!!",$Y$8*W98)))</f>
        <v/>
      </c>
      <c r="Z98" s="142" t="str">
        <f t="shared" si="14"/>
        <v/>
      </c>
      <c r="AA98" s="193"/>
      <c r="AB98" s="121" t="str">
        <f>IF(Z98="","",Z98+#REF!)</f>
        <v/>
      </c>
      <c r="AC98" s="271" t="str">
        <f t="shared" si="15"/>
        <v/>
      </c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  <c r="IW98" s="75"/>
      <c r="IX98" s="75"/>
      <c r="IY98" s="75"/>
      <c r="IZ98" s="75"/>
      <c r="JA98" s="75"/>
      <c r="JB98" s="75"/>
      <c r="JC98" s="75"/>
      <c r="JD98" s="75"/>
      <c r="JE98" s="75"/>
      <c r="JF98" s="75"/>
      <c r="JG98" s="75"/>
      <c r="JH98" s="75"/>
      <c r="JI98" s="75"/>
      <c r="JJ98" s="75"/>
      <c r="JK98" s="75"/>
      <c r="JL98" s="75"/>
      <c r="JM98" s="75"/>
      <c r="JN98" s="75"/>
      <c r="JO98" s="75"/>
      <c r="JP98" s="75"/>
      <c r="JQ98" s="75"/>
      <c r="JR98" s="75"/>
      <c r="JS98" s="75"/>
      <c r="JT98" s="75"/>
      <c r="JU98" s="75"/>
      <c r="JV98" s="75"/>
      <c r="JW98" s="75"/>
      <c r="JX98" s="75"/>
      <c r="JY98" s="75"/>
      <c r="JZ98" s="75"/>
      <c r="KA98" s="75"/>
      <c r="KB98" s="75"/>
      <c r="KC98" s="75"/>
      <c r="KD98" s="75"/>
      <c r="KE98" s="75"/>
      <c r="KF98" s="75"/>
      <c r="KG98" s="75"/>
      <c r="KH98" s="75"/>
      <c r="KI98" s="75"/>
      <c r="KJ98" s="75"/>
      <c r="KK98" s="75"/>
      <c r="KL98" s="75"/>
      <c r="KM98" s="75"/>
      <c r="KN98" s="75"/>
      <c r="KO98" s="75"/>
      <c r="KP98" s="75"/>
      <c r="KQ98" s="75"/>
      <c r="KR98" s="75"/>
      <c r="KS98" s="75"/>
      <c r="KT98" s="75"/>
      <c r="KU98" s="75"/>
      <c r="KV98" s="75"/>
      <c r="KW98" s="75"/>
      <c r="KX98" s="75"/>
      <c r="KY98" s="75"/>
      <c r="KZ98" s="75"/>
      <c r="LA98" s="75"/>
      <c r="LB98" s="75"/>
      <c r="LC98" s="75"/>
      <c r="LD98" s="75"/>
      <c r="LE98" s="75"/>
      <c r="LF98" s="75"/>
      <c r="LG98" s="75"/>
      <c r="LH98" s="75"/>
      <c r="LI98" s="75"/>
      <c r="LJ98" s="75"/>
      <c r="LK98" s="75"/>
      <c r="LL98" s="75"/>
      <c r="LM98" s="75"/>
      <c r="LN98" s="75"/>
      <c r="LO98" s="75"/>
      <c r="LP98" s="75"/>
      <c r="LQ98" s="75"/>
      <c r="LR98" s="75"/>
      <c r="LS98" s="75"/>
      <c r="LT98" s="75"/>
      <c r="LU98" s="75"/>
      <c r="LV98" s="75"/>
      <c r="LW98" s="75"/>
      <c r="LX98" s="75"/>
      <c r="LY98" s="75"/>
      <c r="LZ98" s="75"/>
      <c r="MA98" s="75"/>
      <c r="MB98" s="75"/>
      <c r="MC98" s="75"/>
      <c r="MD98" s="75"/>
      <c r="ME98" s="75"/>
      <c r="MF98" s="75"/>
      <c r="MG98" s="75"/>
      <c r="MH98" s="75"/>
      <c r="MI98" s="75"/>
      <c r="MJ98" s="75"/>
      <c r="MK98" s="75"/>
      <c r="ML98" s="75"/>
      <c r="MM98" s="75"/>
      <c r="MN98" s="75"/>
      <c r="MO98" s="75"/>
      <c r="MP98" s="75"/>
      <c r="MQ98" s="75"/>
      <c r="MR98" s="75"/>
      <c r="MS98" s="75"/>
      <c r="MT98" s="75"/>
      <c r="MU98" s="75"/>
      <c r="MV98" s="75"/>
      <c r="MW98" s="75"/>
      <c r="MX98" s="75"/>
      <c r="MY98" s="75"/>
      <c r="MZ98" s="75"/>
      <c r="NA98" s="75"/>
      <c r="NB98" s="75"/>
      <c r="NC98" s="75"/>
      <c r="ND98" s="75"/>
      <c r="NE98" s="75"/>
      <c r="NF98" s="75"/>
      <c r="NG98" s="75"/>
      <c r="NH98" s="75"/>
      <c r="NI98" s="75"/>
      <c r="NJ98" s="75"/>
      <c r="NK98" s="75"/>
      <c r="NL98" s="75"/>
      <c r="NM98" s="75"/>
      <c r="NN98" s="75"/>
      <c r="NO98" s="75"/>
      <c r="NP98" s="75"/>
      <c r="NQ98" s="75"/>
      <c r="NR98" s="75"/>
      <c r="NS98" s="75"/>
      <c r="NT98" s="75"/>
      <c r="NU98" s="75"/>
      <c r="NV98" s="75"/>
      <c r="NW98" s="75"/>
      <c r="NX98" s="75"/>
      <c r="NY98" s="75"/>
      <c r="NZ98" s="75"/>
      <c r="OA98" s="75"/>
      <c r="OB98" s="75"/>
      <c r="OC98" s="75"/>
      <c r="OD98" s="75"/>
      <c r="OE98" s="75"/>
      <c r="OF98" s="75"/>
      <c r="OG98" s="75"/>
      <c r="OH98" s="75"/>
      <c r="OI98" s="75"/>
      <c r="OJ98" s="75"/>
      <c r="OK98" s="75"/>
      <c r="OL98" s="75"/>
      <c r="OM98" s="75"/>
      <c r="ON98" s="75"/>
      <c r="OO98" s="75"/>
      <c r="OP98" s="75"/>
      <c r="OQ98" s="75"/>
      <c r="OR98" s="75"/>
      <c r="OS98" s="75"/>
      <c r="OT98" s="75"/>
      <c r="OU98" s="75"/>
      <c r="OV98" s="75"/>
      <c r="OW98" s="75"/>
      <c r="OX98" s="75"/>
      <c r="OY98" s="75"/>
      <c r="OZ98" s="75"/>
      <c r="PA98" s="75"/>
      <c r="PB98" s="75"/>
      <c r="PC98" s="75"/>
      <c r="PD98" s="75"/>
      <c r="PE98" s="75"/>
      <c r="PF98" s="75"/>
      <c r="PG98" s="75"/>
      <c r="PH98" s="75"/>
      <c r="PI98" s="75"/>
      <c r="PJ98" s="75"/>
      <c r="PK98" s="75"/>
      <c r="PL98" s="75"/>
      <c r="PM98" s="75"/>
      <c r="PN98" s="75"/>
      <c r="PO98" s="75"/>
      <c r="PP98" s="75"/>
      <c r="PQ98" s="75"/>
      <c r="PR98" s="75"/>
      <c r="PS98" s="75"/>
      <c r="PT98" s="75"/>
      <c r="PU98" s="75"/>
      <c r="PV98" s="75"/>
      <c r="PW98" s="75"/>
      <c r="PX98" s="75"/>
      <c r="PY98" s="75"/>
      <c r="PZ98" s="75"/>
      <c r="QA98" s="75"/>
      <c r="QB98" s="75"/>
      <c r="QC98" s="75"/>
      <c r="QD98" s="75"/>
      <c r="QE98" s="75"/>
      <c r="QF98" s="75"/>
      <c r="QG98" s="75"/>
      <c r="QH98" s="75"/>
      <c r="QI98" s="75"/>
      <c r="QJ98" s="75"/>
      <c r="QK98" s="75"/>
      <c r="QL98" s="75"/>
      <c r="QM98" s="75"/>
      <c r="QN98" s="75"/>
      <c r="QO98" s="75"/>
      <c r="QP98" s="75"/>
      <c r="QQ98" s="75"/>
      <c r="QR98" s="75"/>
      <c r="QS98" s="75"/>
      <c r="QT98" s="75"/>
      <c r="QU98" s="75"/>
      <c r="QV98" s="75"/>
      <c r="QW98" s="75"/>
      <c r="QX98" s="75"/>
      <c r="QY98" s="75"/>
      <c r="QZ98" s="75"/>
      <c r="RA98" s="75"/>
      <c r="RB98" s="75"/>
      <c r="RC98" s="75"/>
      <c r="RD98" s="75"/>
      <c r="RE98" s="75"/>
      <c r="RF98" s="75"/>
      <c r="RG98" s="75"/>
      <c r="RH98" s="75"/>
      <c r="RI98" s="75"/>
      <c r="RJ98" s="75"/>
      <c r="RK98" s="75"/>
      <c r="RL98" s="75"/>
      <c r="RM98" s="75"/>
      <c r="RN98" s="75"/>
      <c r="RO98" s="75"/>
      <c r="RP98" s="75"/>
      <c r="RQ98" s="75"/>
      <c r="RR98" s="75"/>
      <c r="RS98" s="75"/>
      <c r="RT98" s="75"/>
      <c r="RU98" s="75"/>
      <c r="RV98" s="75"/>
      <c r="RW98" s="75"/>
      <c r="RX98" s="75"/>
      <c r="RY98" s="75"/>
      <c r="RZ98" s="75"/>
      <c r="SA98" s="75"/>
      <c r="SB98" s="75"/>
      <c r="SC98" s="75"/>
      <c r="SD98" s="75"/>
      <c r="SE98" s="75"/>
      <c r="SF98" s="75"/>
      <c r="SG98" s="75"/>
      <c r="SH98" s="75"/>
      <c r="SI98" s="75"/>
      <c r="SJ98" s="75"/>
      <c r="SK98" s="75"/>
      <c r="SL98" s="75"/>
      <c r="SM98" s="75"/>
      <c r="SN98" s="75"/>
      <c r="SO98" s="75"/>
      <c r="SP98" s="75"/>
      <c r="SQ98" s="75"/>
      <c r="SR98" s="75"/>
      <c r="SS98" s="75"/>
      <c r="ST98" s="75"/>
      <c r="SU98" s="75"/>
      <c r="SV98" s="75"/>
      <c r="SW98" s="75"/>
      <c r="SX98" s="75"/>
      <c r="SY98" s="75"/>
      <c r="SZ98" s="75"/>
      <c r="TA98" s="75"/>
      <c r="TB98" s="75"/>
      <c r="TC98" s="75"/>
      <c r="TD98" s="75"/>
      <c r="TE98" s="75"/>
      <c r="TF98" s="75"/>
      <c r="TG98" s="75"/>
      <c r="TH98" s="75"/>
      <c r="TI98" s="75"/>
      <c r="TJ98" s="75"/>
      <c r="TK98" s="75"/>
      <c r="TL98" s="75"/>
      <c r="TM98" s="75"/>
      <c r="TN98" s="75"/>
      <c r="TO98" s="75"/>
      <c r="TP98" s="75"/>
      <c r="TQ98" s="75"/>
      <c r="TR98" s="75"/>
      <c r="TS98" s="75"/>
      <c r="TT98" s="75"/>
      <c r="TU98" s="75"/>
      <c r="TV98" s="75"/>
      <c r="TW98" s="75"/>
      <c r="TX98" s="75"/>
      <c r="TY98" s="75"/>
      <c r="TZ98" s="75"/>
      <c r="UA98" s="75"/>
      <c r="UB98" s="75"/>
      <c r="UC98" s="75"/>
      <c r="UD98" s="75"/>
      <c r="UE98" s="75"/>
      <c r="UF98" s="75"/>
      <c r="UG98" s="75"/>
      <c r="UH98" s="75"/>
      <c r="UI98" s="75"/>
      <c r="UJ98" s="75"/>
      <c r="UK98" s="75"/>
      <c r="UL98" s="75"/>
      <c r="UM98" s="75"/>
      <c r="UN98" s="75"/>
      <c r="UO98" s="75"/>
      <c r="UP98" s="75"/>
      <c r="UQ98" s="75"/>
      <c r="UR98" s="75"/>
      <c r="US98" s="75"/>
      <c r="UT98" s="75"/>
      <c r="UU98" s="75"/>
      <c r="UV98" s="75"/>
      <c r="UW98" s="75"/>
      <c r="UX98" s="75"/>
      <c r="UY98" s="75"/>
      <c r="UZ98" s="75"/>
      <c r="VA98" s="75"/>
      <c r="VB98" s="75"/>
      <c r="VC98" s="75"/>
      <c r="VD98" s="75"/>
      <c r="VE98" s="75"/>
      <c r="VF98" s="75"/>
      <c r="VG98" s="75"/>
      <c r="VH98" s="75"/>
      <c r="VI98" s="75"/>
      <c r="VJ98" s="75"/>
      <c r="VK98" s="75"/>
      <c r="VL98" s="75"/>
      <c r="VM98" s="75"/>
      <c r="VN98" s="75"/>
      <c r="VO98" s="75"/>
      <c r="VP98" s="75"/>
      <c r="VQ98" s="75"/>
      <c r="VR98" s="75"/>
      <c r="VS98" s="75"/>
      <c r="VT98" s="75"/>
      <c r="VU98" s="75"/>
      <c r="VV98" s="75"/>
      <c r="VW98" s="75"/>
      <c r="VX98" s="75"/>
      <c r="VY98" s="75"/>
      <c r="VZ98" s="75"/>
      <c r="WA98" s="75"/>
      <c r="WB98" s="75"/>
      <c r="WC98" s="75"/>
      <c r="WD98" s="75"/>
      <c r="WE98" s="75"/>
      <c r="WF98" s="75"/>
      <c r="WG98" s="75"/>
      <c r="WH98" s="75"/>
      <c r="WI98" s="75"/>
      <c r="WJ98" s="75"/>
      <c r="WK98" s="75"/>
      <c r="WL98" s="75"/>
      <c r="WM98" s="75"/>
      <c r="WN98" s="75"/>
      <c r="WO98" s="75"/>
      <c r="WP98" s="75"/>
      <c r="WQ98" s="75"/>
      <c r="WR98" s="75"/>
      <c r="WS98" s="75"/>
      <c r="WT98" s="75"/>
      <c r="WU98" s="75"/>
      <c r="WV98" s="75"/>
      <c r="WW98" s="75"/>
      <c r="WX98" s="75"/>
      <c r="WY98" s="75"/>
      <c r="WZ98" s="75"/>
      <c r="XA98" s="75"/>
      <c r="XB98" s="75"/>
      <c r="XC98" s="75"/>
      <c r="XD98" s="75"/>
      <c r="XE98" s="75"/>
      <c r="XF98" s="75"/>
      <c r="XG98" s="75"/>
      <c r="XH98" s="75"/>
      <c r="XI98" s="75"/>
      <c r="XJ98" s="75"/>
      <c r="XK98" s="75"/>
      <c r="XL98" s="75"/>
      <c r="XM98" s="75"/>
      <c r="XN98" s="75"/>
      <c r="XO98" s="75"/>
      <c r="XP98" s="75"/>
      <c r="XQ98" s="75"/>
      <c r="XR98" s="75"/>
      <c r="XS98" s="75"/>
      <c r="XT98" s="75"/>
      <c r="XU98" s="75"/>
      <c r="XV98" s="75"/>
      <c r="XW98" s="75"/>
      <c r="XX98" s="75"/>
      <c r="XY98" s="75"/>
      <c r="XZ98" s="75"/>
      <c r="YA98" s="75"/>
      <c r="YB98" s="75"/>
      <c r="YC98" s="75"/>
      <c r="YD98" s="75"/>
      <c r="YE98" s="75"/>
      <c r="YF98" s="75"/>
      <c r="YG98" s="75"/>
      <c r="YH98" s="75"/>
      <c r="YI98" s="75"/>
      <c r="YJ98" s="75"/>
      <c r="YK98" s="75"/>
      <c r="YL98" s="75"/>
      <c r="YM98" s="75"/>
      <c r="YN98" s="75"/>
      <c r="YO98" s="75"/>
      <c r="YP98" s="75"/>
      <c r="YQ98" s="75"/>
      <c r="YR98" s="75"/>
      <c r="YS98" s="75"/>
      <c r="YT98" s="75"/>
      <c r="YU98" s="75"/>
      <c r="YV98" s="75"/>
      <c r="YW98" s="75"/>
      <c r="YX98" s="75"/>
      <c r="YY98" s="75"/>
      <c r="YZ98" s="75"/>
    </row>
    <row r="99" spans="1:676" s="93" customFormat="1" ht="13.5" customHeight="1" x14ac:dyDescent="0.25">
      <c r="A99" s="86"/>
      <c r="B99" s="87"/>
      <c r="C99" s="327" t="s">
        <v>164</v>
      </c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89"/>
      <c r="R99" s="89"/>
      <c r="S99" s="89"/>
      <c r="T99" s="88"/>
      <c r="U99" s="90"/>
      <c r="V99" s="91"/>
      <c r="W99" s="92"/>
      <c r="Y99" s="94" t="str">
        <f>IF(W99="","",IF(#REF!="",$Y$8*W99,IF($Y$8*W99&gt;(#REF!+Z99),"!!!",$Y$8*W99)))</f>
        <v/>
      </c>
      <c r="Z99" s="194" t="str">
        <f t="shared" si="14"/>
        <v/>
      </c>
      <c r="AA99" s="195"/>
      <c r="AB99" s="96" t="str">
        <f>IF(Z99="","",Z99+#REF!)</f>
        <v/>
      </c>
      <c r="AC99" s="271" t="str">
        <f t="shared" si="15"/>
        <v/>
      </c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/>
      <c r="LD99" s="37"/>
      <c r="LE99" s="37"/>
      <c r="LF99" s="37"/>
      <c r="LG99" s="37"/>
      <c r="LH99" s="37"/>
      <c r="LI99" s="37"/>
      <c r="LJ99" s="37"/>
      <c r="LK99" s="37"/>
      <c r="LL99" s="37"/>
      <c r="LM99" s="37"/>
      <c r="LN99" s="37"/>
      <c r="LO99" s="37"/>
      <c r="LP99" s="37"/>
      <c r="LQ99" s="37"/>
      <c r="LR99" s="37"/>
      <c r="LS99" s="37"/>
      <c r="LT99" s="37"/>
      <c r="LU99" s="37"/>
      <c r="LV99" s="37"/>
      <c r="LW99" s="37"/>
      <c r="LX99" s="37"/>
      <c r="LY99" s="37"/>
      <c r="LZ99" s="37"/>
      <c r="MA99" s="37"/>
      <c r="MB99" s="37"/>
      <c r="MC99" s="37"/>
      <c r="MD99" s="37"/>
      <c r="ME99" s="37"/>
      <c r="MF99" s="37"/>
      <c r="MG99" s="37"/>
      <c r="MH99" s="37"/>
      <c r="MI99" s="37"/>
      <c r="MJ99" s="37"/>
      <c r="MK99" s="37"/>
      <c r="ML99" s="37"/>
      <c r="MM99" s="37"/>
      <c r="MN99" s="37"/>
      <c r="MO99" s="37"/>
      <c r="MP99" s="37"/>
      <c r="MQ99" s="37"/>
      <c r="MR99" s="37"/>
      <c r="MS99" s="37"/>
      <c r="MT99" s="37"/>
      <c r="MU99" s="37"/>
      <c r="MV99" s="37"/>
      <c r="MW99" s="37"/>
      <c r="MX99" s="37"/>
      <c r="MY99" s="37"/>
      <c r="MZ99" s="37"/>
      <c r="NA99" s="37"/>
      <c r="NB99" s="37"/>
      <c r="NC99" s="37"/>
      <c r="ND99" s="37"/>
      <c r="NE99" s="37"/>
      <c r="NF99" s="37"/>
      <c r="NG99" s="37"/>
      <c r="NH99" s="37"/>
      <c r="NI99" s="37"/>
      <c r="NJ99" s="37"/>
      <c r="NK99" s="37"/>
      <c r="NL99" s="37"/>
      <c r="NM99" s="37"/>
      <c r="NN99" s="37"/>
      <c r="NO99" s="37"/>
      <c r="NP99" s="37"/>
      <c r="NQ99" s="37"/>
      <c r="NR99" s="37"/>
      <c r="NS99" s="37"/>
      <c r="NT99" s="37"/>
      <c r="NU99" s="37"/>
      <c r="NV99" s="37"/>
      <c r="NW99" s="37"/>
      <c r="NX99" s="37"/>
      <c r="NY99" s="37"/>
      <c r="NZ99" s="37"/>
      <c r="OA99" s="37"/>
      <c r="OB99" s="37"/>
      <c r="OC99" s="37"/>
      <c r="OD99" s="37"/>
      <c r="OE99" s="37"/>
      <c r="OF99" s="37"/>
      <c r="OG99" s="37"/>
      <c r="OH99" s="37"/>
      <c r="OI99" s="37"/>
      <c r="OJ99" s="37"/>
      <c r="OK99" s="37"/>
      <c r="OL99" s="37"/>
      <c r="OM99" s="37"/>
      <c r="ON99" s="37"/>
      <c r="OO99" s="37"/>
      <c r="OP99" s="37"/>
      <c r="OQ99" s="37"/>
      <c r="OR99" s="37"/>
      <c r="OS99" s="37"/>
      <c r="OT99" s="37"/>
      <c r="OU99" s="37"/>
      <c r="OV99" s="37"/>
      <c r="OW99" s="37"/>
      <c r="OX99" s="37"/>
      <c r="OY99" s="37"/>
      <c r="OZ99" s="37"/>
      <c r="PA99" s="37"/>
      <c r="PB99" s="37"/>
      <c r="PC99" s="37"/>
      <c r="PD99" s="37"/>
      <c r="PE99" s="37"/>
      <c r="PF99" s="37"/>
      <c r="PG99" s="37"/>
      <c r="PH99" s="37"/>
      <c r="PI99" s="37"/>
      <c r="PJ99" s="37"/>
      <c r="PK99" s="37"/>
      <c r="PL99" s="37"/>
      <c r="PM99" s="37"/>
      <c r="PN99" s="37"/>
      <c r="PO99" s="37"/>
      <c r="PP99" s="37"/>
      <c r="PQ99" s="37"/>
      <c r="PR99" s="37"/>
      <c r="PS99" s="37"/>
      <c r="PT99" s="37"/>
      <c r="PU99" s="37"/>
      <c r="PV99" s="37"/>
      <c r="PW99" s="37"/>
      <c r="PX99" s="37"/>
      <c r="PY99" s="37"/>
      <c r="PZ99" s="37"/>
      <c r="QA99" s="37"/>
      <c r="QB99" s="37"/>
      <c r="QC99" s="37"/>
      <c r="QD99" s="37"/>
      <c r="QE99" s="37"/>
      <c r="QF99" s="37"/>
      <c r="QG99" s="37"/>
      <c r="QH99" s="37"/>
      <c r="QI99" s="37"/>
      <c r="QJ99" s="37"/>
      <c r="QK99" s="37"/>
      <c r="QL99" s="37"/>
      <c r="QM99" s="37"/>
      <c r="QN99" s="37"/>
      <c r="QO99" s="37"/>
      <c r="QP99" s="37"/>
      <c r="QQ99" s="37"/>
      <c r="QR99" s="37"/>
      <c r="QS99" s="37"/>
      <c r="QT99" s="37"/>
      <c r="QU99" s="37"/>
      <c r="QV99" s="37"/>
      <c r="QW99" s="37"/>
      <c r="QX99" s="37"/>
      <c r="QY99" s="37"/>
      <c r="QZ99" s="37"/>
      <c r="RA99" s="37"/>
      <c r="RB99" s="37"/>
      <c r="RC99" s="37"/>
      <c r="RD99" s="37"/>
      <c r="RE99" s="37"/>
      <c r="RF99" s="37"/>
      <c r="RG99" s="37"/>
      <c r="RH99" s="37"/>
      <c r="RI99" s="37"/>
      <c r="RJ99" s="37"/>
      <c r="RK99" s="37"/>
      <c r="RL99" s="37"/>
      <c r="RM99" s="37"/>
      <c r="RN99" s="37"/>
      <c r="RO99" s="37"/>
      <c r="RP99" s="37"/>
      <c r="RQ99" s="37"/>
      <c r="RR99" s="37"/>
      <c r="RS99" s="37"/>
      <c r="RT99" s="37"/>
      <c r="RU99" s="37"/>
      <c r="RV99" s="37"/>
      <c r="RW99" s="37"/>
      <c r="RX99" s="37"/>
      <c r="RY99" s="37"/>
      <c r="RZ99" s="37"/>
      <c r="SA99" s="37"/>
      <c r="SB99" s="37"/>
      <c r="SC99" s="37"/>
      <c r="SD99" s="37"/>
      <c r="SE99" s="37"/>
      <c r="SF99" s="37"/>
      <c r="SG99" s="37"/>
      <c r="SH99" s="37"/>
      <c r="SI99" s="37"/>
      <c r="SJ99" s="37"/>
      <c r="SK99" s="37"/>
      <c r="SL99" s="37"/>
      <c r="SM99" s="37"/>
      <c r="SN99" s="37"/>
      <c r="SO99" s="37"/>
      <c r="SP99" s="37"/>
      <c r="SQ99" s="37"/>
      <c r="SR99" s="37"/>
      <c r="SS99" s="37"/>
      <c r="ST99" s="37"/>
      <c r="SU99" s="37"/>
      <c r="SV99" s="37"/>
      <c r="SW99" s="37"/>
      <c r="SX99" s="37"/>
      <c r="SY99" s="37"/>
      <c r="SZ99" s="37"/>
      <c r="TA99" s="37"/>
      <c r="TB99" s="37"/>
      <c r="TC99" s="37"/>
      <c r="TD99" s="37"/>
      <c r="TE99" s="37"/>
      <c r="TF99" s="37"/>
      <c r="TG99" s="37"/>
      <c r="TH99" s="37"/>
      <c r="TI99" s="37"/>
      <c r="TJ99" s="37"/>
      <c r="TK99" s="37"/>
      <c r="TL99" s="37"/>
      <c r="TM99" s="37"/>
      <c r="TN99" s="37"/>
      <c r="TO99" s="37"/>
      <c r="TP99" s="37"/>
      <c r="TQ99" s="37"/>
      <c r="TR99" s="37"/>
      <c r="TS99" s="37"/>
      <c r="TT99" s="37"/>
      <c r="TU99" s="37"/>
      <c r="TV99" s="37"/>
      <c r="TW99" s="37"/>
      <c r="TX99" s="37"/>
      <c r="TY99" s="37"/>
      <c r="TZ99" s="37"/>
      <c r="UA99" s="37"/>
      <c r="UB99" s="37"/>
      <c r="UC99" s="37"/>
      <c r="UD99" s="37"/>
      <c r="UE99" s="37"/>
      <c r="UF99" s="37"/>
      <c r="UG99" s="37"/>
      <c r="UH99" s="37"/>
      <c r="UI99" s="37"/>
      <c r="UJ99" s="37"/>
      <c r="UK99" s="37"/>
      <c r="UL99" s="37"/>
      <c r="UM99" s="37"/>
      <c r="UN99" s="37"/>
      <c r="UO99" s="37"/>
      <c r="UP99" s="37"/>
      <c r="UQ99" s="37"/>
      <c r="UR99" s="37"/>
      <c r="US99" s="37"/>
      <c r="UT99" s="37"/>
      <c r="UU99" s="37"/>
      <c r="UV99" s="37"/>
      <c r="UW99" s="37"/>
      <c r="UX99" s="37"/>
      <c r="UY99" s="37"/>
      <c r="UZ99" s="37"/>
      <c r="VA99" s="37"/>
      <c r="VB99" s="37"/>
      <c r="VC99" s="37"/>
      <c r="VD99" s="37"/>
      <c r="VE99" s="37"/>
      <c r="VF99" s="37"/>
      <c r="VG99" s="37"/>
      <c r="VH99" s="37"/>
      <c r="VI99" s="37"/>
      <c r="VJ99" s="37"/>
      <c r="VK99" s="37"/>
      <c r="VL99" s="37"/>
      <c r="VM99" s="37"/>
      <c r="VN99" s="37"/>
      <c r="VO99" s="37"/>
      <c r="VP99" s="37"/>
      <c r="VQ99" s="37"/>
      <c r="VR99" s="37"/>
      <c r="VS99" s="37"/>
      <c r="VT99" s="37"/>
      <c r="VU99" s="37"/>
      <c r="VV99" s="37"/>
      <c r="VW99" s="37"/>
      <c r="VX99" s="37"/>
      <c r="VY99" s="37"/>
      <c r="VZ99" s="37"/>
      <c r="WA99" s="37"/>
      <c r="WB99" s="37"/>
      <c r="WC99" s="37"/>
      <c r="WD99" s="37"/>
      <c r="WE99" s="37"/>
      <c r="WF99" s="37"/>
      <c r="WG99" s="37"/>
      <c r="WH99" s="37"/>
      <c r="WI99" s="37"/>
      <c r="WJ99" s="37"/>
      <c r="WK99" s="37"/>
      <c r="WL99" s="37"/>
      <c r="WM99" s="37"/>
      <c r="WN99" s="37"/>
      <c r="WO99" s="37"/>
      <c r="WP99" s="37"/>
      <c r="WQ99" s="37"/>
      <c r="WR99" s="37"/>
      <c r="WS99" s="37"/>
      <c r="WT99" s="37"/>
      <c r="WU99" s="37"/>
      <c r="WV99" s="37"/>
      <c r="WW99" s="37"/>
      <c r="WX99" s="37"/>
      <c r="WY99" s="37"/>
      <c r="WZ99" s="37"/>
      <c r="XA99" s="37"/>
      <c r="XB99" s="37"/>
      <c r="XC99" s="37"/>
      <c r="XD99" s="37"/>
      <c r="XE99" s="37"/>
      <c r="XF99" s="37"/>
      <c r="XG99" s="37"/>
      <c r="XH99" s="37"/>
      <c r="XI99" s="37"/>
      <c r="XJ99" s="37"/>
      <c r="XK99" s="37"/>
      <c r="XL99" s="37"/>
      <c r="XM99" s="37"/>
      <c r="XN99" s="37"/>
      <c r="XO99" s="37"/>
      <c r="XP99" s="37"/>
      <c r="XQ99" s="37"/>
      <c r="XR99" s="37"/>
      <c r="XS99" s="37"/>
      <c r="XT99" s="37"/>
      <c r="XU99" s="37"/>
      <c r="XV99" s="37"/>
      <c r="XW99" s="37"/>
      <c r="XX99" s="37"/>
      <c r="XY99" s="37"/>
      <c r="XZ99" s="37"/>
      <c r="YA99" s="37"/>
      <c r="YB99" s="37"/>
      <c r="YC99" s="37"/>
      <c r="YD99" s="37"/>
      <c r="YE99" s="37"/>
      <c r="YF99" s="37"/>
      <c r="YG99" s="37"/>
      <c r="YH99" s="37"/>
      <c r="YI99" s="37"/>
      <c r="YJ99" s="37"/>
      <c r="YK99" s="37"/>
      <c r="YL99" s="37"/>
      <c r="YM99" s="37"/>
      <c r="YN99" s="37"/>
      <c r="YO99" s="37"/>
      <c r="YP99" s="37"/>
      <c r="YQ99" s="37"/>
      <c r="YR99" s="37"/>
      <c r="YS99" s="37"/>
      <c r="YT99" s="37"/>
      <c r="YU99" s="37"/>
      <c r="YV99" s="37"/>
      <c r="YW99" s="37"/>
      <c r="YX99" s="37"/>
      <c r="YY99" s="37"/>
      <c r="YZ99" s="37"/>
    </row>
    <row r="100" spans="1:676" ht="14.25" customHeight="1" x14ac:dyDescent="0.25">
      <c r="A100" s="97"/>
      <c r="B100" s="319" t="s">
        <v>165</v>
      </c>
      <c r="C100" s="320"/>
      <c r="D100" s="320"/>
      <c r="E100" s="98"/>
      <c r="F100" s="325" t="s">
        <v>166</v>
      </c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6"/>
      <c r="V100" s="99" t="s">
        <v>165</v>
      </c>
      <c r="W100" s="100">
        <v>0.5</v>
      </c>
      <c r="Y100" s="101">
        <f>IF(W100="","",IF(AA100="",$Y$8*W100,IF($Y$8*W100&gt;(AA100+Z100),"!!!",$Y$8*W100)))</f>
        <v>32</v>
      </c>
      <c r="Z100" s="102">
        <f t="shared" si="14"/>
        <v>11.5</v>
      </c>
      <c r="AA100" s="285"/>
      <c r="AB100" s="103">
        <f>IF(Z100="","",Z100+AA100)</f>
        <v>11.5</v>
      </c>
      <c r="AC100" s="271">
        <f t="shared" si="15"/>
        <v>20</v>
      </c>
    </row>
    <row r="101" spans="1:676" ht="14.25" customHeight="1" x14ac:dyDescent="0.25">
      <c r="A101" s="97"/>
      <c r="B101" s="319" t="s">
        <v>167</v>
      </c>
      <c r="C101" s="320"/>
      <c r="D101" s="320"/>
      <c r="E101" s="98"/>
      <c r="F101" s="325" t="s">
        <v>168</v>
      </c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6"/>
      <c r="V101" s="124" t="s">
        <v>167</v>
      </c>
      <c r="W101" s="114">
        <v>0.2</v>
      </c>
      <c r="Y101" s="101">
        <f t="shared" ref="Y101:Y111" si="16">IF(W101="","",IF(AA101="",$Y$8*W101,IF($Y$8*W101&gt;(AA101+Z101),"!!!",$Y$8*W101)))</f>
        <v>12.8</v>
      </c>
      <c r="Z101" s="108">
        <f t="shared" si="14"/>
        <v>4.6000000000000005</v>
      </c>
      <c r="AA101" s="286"/>
      <c r="AB101" s="103">
        <f t="shared" ref="AB101:AB111" si="17">IF(Z101="","",Z101+AA101)</f>
        <v>4.6000000000000005</v>
      </c>
      <c r="AC101" s="271">
        <f t="shared" si="15"/>
        <v>7.8000000000000007</v>
      </c>
    </row>
    <row r="102" spans="1:676" ht="14.25" customHeight="1" x14ac:dyDescent="0.25">
      <c r="A102" s="97"/>
      <c r="B102" s="315" t="s">
        <v>169</v>
      </c>
      <c r="C102" s="316"/>
      <c r="D102" s="316"/>
      <c r="E102" s="137"/>
      <c r="F102" s="317" t="s">
        <v>170</v>
      </c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8"/>
      <c r="V102" s="145" t="s">
        <v>169</v>
      </c>
      <c r="W102" s="114">
        <v>1.4</v>
      </c>
      <c r="Y102" s="101">
        <f t="shared" si="16"/>
        <v>89.6</v>
      </c>
      <c r="Z102" s="108">
        <f t="shared" si="14"/>
        <v>32.199999999999996</v>
      </c>
      <c r="AA102" s="286"/>
      <c r="AB102" s="103">
        <f t="shared" si="17"/>
        <v>32.199999999999996</v>
      </c>
      <c r="AC102" s="271">
        <f t="shared" si="15"/>
        <v>57.599999999999994</v>
      </c>
    </row>
    <row r="103" spans="1:676" ht="14.25" customHeight="1" x14ac:dyDescent="0.25">
      <c r="A103" s="97"/>
      <c r="B103" s="319" t="s">
        <v>171</v>
      </c>
      <c r="C103" s="320"/>
      <c r="D103" s="320"/>
      <c r="E103" s="98"/>
      <c r="F103" s="325" t="s">
        <v>172</v>
      </c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6"/>
      <c r="V103" s="124" t="s">
        <v>171</v>
      </c>
      <c r="W103" s="114">
        <v>0.6</v>
      </c>
      <c r="Y103" s="101">
        <f t="shared" si="16"/>
        <v>38.4</v>
      </c>
      <c r="Z103" s="108">
        <f t="shared" si="14"/>
        <v>13.799999999999999</v>
      </c>
      <c r="AA103" s="286"/>
      <c r="AB103" s="103">
        <f t="shared" si="17"/>
        <v>13.799999999999999</v>
      </c>
      <c r="AC103" s="271">
        <f t="shared" si="15"/>
        <v>24.4</v>
      </c>
    </row>
    <row r="104" spans="1:676" ht="14.25" customHeight="1" x14ac:dyDescent="0.25">
      <c r="A104" s="97"/>
      <c r="B104" s="319" t="s">
        <v>173</v>
      </c>
      <c r="C104" s="320"/>
      <c r="D104" s="320"/>
      <c r="E104" s="98"/>
      <c r="F104" s="325" t="s">
        <v>174</v>
      </c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6"/>
      <c r="V104" s="124" t="s">
        <v>173</v>
      </c>
      <c r="W104" s="114">
        <v>1.2</v>
      </c>
      <c r="Y104" s="101">
        <f t="shared" si="16"/>
        <v>76.8</v>
      </c>
      <c r="Z104" s="108">
        <f t="shared" si="14"/>
        <v>27.599999999999998</v>
      </c>
      <c r="AA104" s="109">
        <v>106.1</v>
      </c>
      <c r="AB104" s="103">
        <f t="shared" si="17"/>
        <v>133.69999999999999</v>
      </c>
      <c r="AC104" s="271">
        <f t="shared" si="15"/>
        <v>48.8</v>
      </c>
    </row>
    <row r="105" spans="1:676" ht="14.25" customHeight="1" x14ac:dyDescent="0.25">
      <c r="A105" s="97"/>
      <c r="B105" s="319" t="s">
        <v>175</v>
      </c>
      <c r="C105" s="320"/>
      <c r="D105" s="320"/>
      <c r="E105" s="98"/>
      <c r="F105" s="325" t="s">
        <v>176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6"/>
      <c r="V105" s="124" t="s">
        <v>175</v>
      </c>
      <c r="W105" s="114">
        <v>2</v>
      </c>
      <c r="Y105" s="101">
        <f t="shared" si="16"/>
        <v>128</v>
      </c>
      <c r="Z105" s="108">
        <f t="shared" si="14"/>
        <v>46</v>
      </c>
      <c r="AA105" s="109">
        <v>201.4</v>
      </c>
      <c r="AB105" s="103">
        <f t="shared" si="17"/>
        <v>247.4</v>
      </c>
      <c r="AC105" s="271">
        <f t="shared" si="15"/>
        <v>82</v>
      </c>
    </row>
    <row r="106" spans="1:676" ht="15" x14ac:dyDescent="0.25">
      <c r="A106" s="97"/>
      <c r="B106" s="328" t="s">
        <v>177</v>
      </c>
      <c r="C106" s="329"/>
      <c r="D106" s="329"/>
      <c r="E106" s="137"/>
      <c r="F106" s="317" t="s">
        <v>178</v>
      </c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8"/>
      <c r="V106" s="126" t="s">
        <v>177</v>
      </c>
      <c r="W106" s="114">
        <v>4</v>
      </c>
      <c r="Y106" s="101">
        <f t="shared" si="16"/>
        <v>256</v>
      </c>
      <c r="Z106" s="108">
        <f t="shared" si="14"/>
        <v>92</v>
      </c>
      <c r="AA106" s="109">
        <v>382.45</v>
      </c>
      <c r="AB106" s="103">
        <f t="shared" si="17"/>
        <v>474.45</v>
      </c>
      <c r="AC106" s="271">
        <f t="shared" si="15"/>
        <v>164</v>
      </c>
    </row>
    <row r="107" spans="1:676" ht="14.25" customHeight="1" x14ac:dyDescent="0.25">
      <c r="A107" s="97"/>
      <c r="B107" s="319" t="s">
        <v>179</v>
      </c>
      <c r="C107" s="320"/>
      <c r="D107" s="320"/>
      <c r="E107" s="98"/>
      <c r="F107" s="325" t="s">
        <v>180</v>
      </c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6"/>
      <c r="V107" s="124" t="s">
        <v>179</v>
      </c>
      <c r="W107" s="114">
        <v>2.5</v>
      </c>
      <c r="Y107" s="101">
        <f t="shared" si="16"/>
        <v>160</v>
      </c>
      <c r="Z107" s="108">
        <f t="shared" si="14"/>
        <v>57.5</v>
      </c>
      <c r="AA107" s="109">
        <v>313.83999999999997</v>
      </c>
      <c r="AB107" s="103">
        <f t="shared" si="17"/>
        <v>371.34</v>
      </c>
      <c r="AC107" s="271">
        <f t="shared" si="15"/>
        <v>102</v>
      </c>
    </row>
    <row r="108" spans="1:676" ht="14.25" customHeight="1" x14ac:dyDescent="0.25">
      <c r="A108" s="97"/>
      <c r="B108" s="315" t="s">
        <v>181</v>
      </c>
      <c r="C108" s="316"/>
      <c r="D108" s="316"/>
      <c r="E108" s="137"/>
      <c r="F108" s="317" t="s">
        <v>182</v>
      </c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8"/>
      <c r="V108" s="126" t="s">
        <v>181</v>
      </c>
      <c r="W108" s="114">
        <v>2.5</v>
      </c>
      <c r="Y108" s="101">
        <f t="shared" si="16"/>
        <v>160</v>
      </c>
      <c r="Z108" s="108">
        <f t="shared" si="14"/>
        <v>57.5</v>
      </c>
      <c r="AA108" s="109">
        <v>155.44999999999999</v>
      </c>
      <c r="AB108" s="103">
        <f t="shared" si="17"/>
        <v>212.95</v>
      </c>
      <c r="AC108" s="271">
        <f t="shared" si="15"/>
        <v>102</v>
      </c>
    </row>
    <row r="109" spans="1:676" ht="14.25" customHeight="1" x14ac:dyDescent="0.25">
      <c r="A109" s="97"/>
      <c r="B109" s="319" t="s">
        <v>183</v>
      </c>
      <c r="C109" s="320"/>
      <c r="D109" s="320"/>
      <c r="E109" s="98"/>
      <c r="F109" s="325" t="s">
        <v>184</v>
      </c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6"/>
      <c r="V109" s="124" t="s">
        <v>183</v>
      </c>
      <c r="W109" s="114">
        <v>1</v>
      </c>
      <c r="Y109" s="101">
        <f t="shared" si="16"/>
        <v>64</v>
      </c>
      <c r="Z109" s="108">
        <f t="shared" si="14"/>
        <v>23</v>
      </c>
      <c r="AA109" s="109">
        <v>92.52</v>
      </c>
      <c r="AB109" s="103">
        <f>IF(Z109="","",Z109+AA109)</f>
        <v>115.52</v>
      </c>
      <c r="AC109" s="271">
        <f t="shared" si="15"/>
        <v>41</v>
      </c>
    </row>
    <row r="110" spans="1:676" ht="14.25" customHeight="1" x14ac:dyDescent="0.25">
      <c r="A110" s="97"/>
      <c r="B110" s="315" t="s">
        <v>185</v>
      </c>
      <c r="C110" s="316"/>
      <c r="D110" s="316"/>
      <c r="E110" s="137"/>
      <c r="F110" s="317" t="s">
        <v>186</v>
      </c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8"/>
      <c r="V110" s="126" t="s">
        <v>185</v>
      </c>
      <c r="W110" s="114">
        <v>3</v>
      </c>
      <c r="Y110" s="101">
        <f t="shared" si="16"/>
        <v>192</v>
      </c>
      <c r="Z110" s="108">
        <f t="shared" si="14"/>
        <v>69</v>
      </c>
      <c r="AA110" s="109">
        <v>277.08999999999997</v>
      </c>
      <c r="AB110" s="103">
        <f t="shared" si="17"/>
        <v>346.09</v>
      </c>
      <c r="AC110" s="271">
        <f t="shared" si="15"/>
        <v>123</v>
      </c>
    </row>
    <row r="111" spans="1:676" ht="14.25" customHeight="1" x14ac:dyDescent="0.25">
      <c r="A111" s="97"/>
      <c r="B111" s="315" t="s">
        <v>187</v>
      </c>
      <c r="C111" s="316"/>
      <c r="D111" s="316"/>
      <c r="E111" s="137"/>
      <c r="F111" s="317" t="s">
        <v>188</v>
      </c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8"/>
      <c r="V111" s="127" t="s">
        <v>187</v>
      </c>
      <c r="W111" s="106">
        <v>4</v>
      </c>
      <c r="Y111" s="101">
        <f t="shared" si="16"/>
        <v>256</v>
      </c>
      <c r="Z111" s="108">
        <f t="shared" si="14"/>
        <v>92</v>
      </c>
      <c r="AA111" s="109">
        <v>381.18</v>
      </c>
      <c r="AB111" s="103">
        <f t="shared" si="17"/>
        <v>473.18</v>
      </c>
      <c r="AC111" s="271">
        <f t="shared" si="15"/>
        <v>164</v>
      </c>
    </row>
    <row r="112" spans="1:676" s="85" customFormat="1" ht="12.75" customHeight="1" thickBot="1" x14ac:dyDescent="0.3">
      <c r="A112" s="76"/>
      <c r="B112" s="7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76"/>
      <c r="P112" s="116"/>
      <c r="Q112" s="116"/>
      <c r="R112" s="116"/>
      <c r="S112" s="116"/>
      <c r="T112" s="76"/>
      <c r="U112" s="116"/>
      <c r="V112" s="117"/>
      <c r="W112" s="118"/>
      <c r="Y112" s="141" t="str">
        <f>IF(W112="","",IF(#REF!="",$Y$8*W112,IF($Y$8*W112&gt;(#REF!+Z112),"!!!",$Y$8*W112)))</f>
        <v/>
      </c>
      <c r="Z112" s="142" t="str">
        <f t="shared" si="14"/>
        <v/>
      </c>
      <c r="AA112" s="143"/>
      <c r="AB112" s="121" t="str">
        <f>IF(Z112="","",Z112+#REF!)</f>
        <v/>
      </c>
      <c r="AC112" s="271" t="str">
        <f t="shared" si="15"/>
        <v/>
      </c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  <c r="IW112" s="75"/>
      <c r="IX112" s="75"/>
      <c r="IY112" s="75"/>
      <c r="IZ112" s="75"/>
      <c r="JA112" s="75"/>
      <c r="JB112" s="75"/>
      <c r="JC112" s="75"/>
      <c r="JD112" s="75"/>
      <c r="JE112" s="75"/>
      <c r="JF112" s="75"/>
      <c r="JG112" s="75"/>
      <c r="JH112" s="75"/>
      <c r="JI112" s="75"/>
      <c r="JJ112" s="75"/>
      <c r="JK112" s="75"/>
      <c r="JL112" s="75"/>
      <c r="JM112" s="75"/>
      <c r="JN112" s="75"/>
      <c r="JO112" s="75"/>
      <c r="JP112" s="75"/>
      <c r="JQ112" s="75"/>
      <c r="JR112" s="75"/>
      <c r="JS112" s="75"/>
      <c r="JT112" s="75"/>
      <c r="JU112" s="75"/>
      <c r="JV112" s="75"/>
      <c r="JW112" s="75"/>
      <c r="JX112" s="75"/>
      <c r="JY112" s="75"/>
      <c r="JZ112" s="75"/>
      <c r="KA112" s="75"/>
      <c r="KB112" s="75"/>
      <c r="KC112" s="75"/>
      <c r="KD112" s="75"/>
      <c r="KE112" s="75"/>
      <c r="KF112" s="75"/>
      <c r="KG112" s="75"/>
      <c r="KH112" s="75"/>
      <c r="KI112" s="75"/>
      <c r="KJ112" s="75"/>
      <c r="KK112" s="75"/>
      <c r="KL112" s="75"/>
      <c r="KM112" s="75"/>
      <c r="KN112" s="75"/>
      <c r="KO112" s="75"/>
      <c r="KP112" s="75"/>
      <c r="KQ112" s="75"/>
      <c r="KR112" s="75"/>
      <c r="KS112" s="75"/>
      <c r="KT112" s="75"/>
      <c r="KU112" s="75"/>
      <c r="KV112" s="75"/>
      <c r="KW112" s="75"/>
      <c r="KX112" s="75"/>
      <c r="KY112" s="75"/>
      <c r="KZ112" s="75"/>
      <c r="LA112" s="75"/>
      <c r="LB112" s="75"/>
      <c r="LC112" s="75"/>
      <c r="LD112" s="75"/>
      <c r="LE112" s="75"/>
      <c r="LF112" s="75"/>
      <c r="LG112" s="75"/>
      <c r="LH112" s="75"/>
      <c r="LI112" s="75"/>
      <c r="LJ112" s="75"/>
      <c r="LK112" s="75"/>
      <c r="LL112" s="75"/>
      <c r="LM112" s="75"/>
      <c r="LN112" s="75"/>
      <c r="LO112" s="75"/>
      <c r="LP112" s="75"/>
      <c r="LQ112" s="75"/>
      <c r="LR112" s="75"/>
      <c r="LS112" s="75"/>
      <c r="LT112" s="75"/>
      <c r="LU112" s="75"/>
      <c r="LV112" s="75"/>
      <c r="LW112" s="75"/>
      <c r="LX112" s="75"/>
      <c r="LY112" s="75"/>
      <c r="LZ112" s="75"/>
      <c r="MA112" s="75"/>
      <c r="MB112" s="75"/>
      <c r="MC112" s="75"/>
      <c r="MD112" s="75"/>
      <c r="ME112" s="75"/>
      <c r="MF112" s="75"/>
      <c r="MG112" s="75"/>
      <c r="MH112" s="75"/>
      <c r="MI112" s="75"/>
      <c r="MJ112" s="75"/>
      <c r="MK112" s="75"/>
      <c r="ML112" s="75"/>
      <c r="MM112" s="75"/>
      <c r="MN112" s="75"/>
      <c r="MO112" s="75"/>
      <c r="MP112" s="75"/>
      <c r="MQ112" s="75"/>
      <c r="MR112" s="75"/>
      <c r="MS112" s="75"/>
      <c r="MT112" s="75"/>
      <c r="MU112" s="75"/>
      <c r="MV112" s="75"/>
      <c r="MW112" s="75"/>
      <c r="MX112" s="75"/>
      <c r="MY112" s="75"/>
      <c r="MZ112" s="75"/>
      <c r="NA112" s="75"/>
      <c r="NB112" s="75"/>
      <c r="NC112" s="75"/>
      <c r="ND112" s="75"/>
      <c r="NE112" s="75"/>
      <c r="NF112" s="75"/>
      <c r="NG112" s="75"/>
      <c r="NH112" s="75"/>
      <c r="NI112" s="75"/>
      <c r="NJ112" s="75"/>
      <c r="NK112" s="75"/>
      <c r="NL112" s="75"/>
      <c r="NM112" s="75"/>
      <c r="NN112" s="75"/>
      <c r="NO112" s="75"/>
      <c r="NP112" s="75"/>
      <c r="NQ112" s="75"/>
      <c r="NR112" s="75"/>
      <c r="NS112" s="75"/>
      <c r="NT112" s="75"/>
      <c r="NU112" s="75"/>
      <c r="NV112" s="75"/>
      <c r="NW112" s="75"/>
      <c r="NX112" s="75"/>
      <c r="NY112" s="75"/>
      <c r="NZ112" s="75"/>
      <c r="OA112" s="75"/>
      <c r="OB112" s="75"/>
      <c r="OC112" s="75"/>
      <c r="OD112" s="75"/>
      <c r="OE112" s="75"/>
      <c r="OF112" s="75"/>
      <c r="OG112" s="75"/>
      <c r="OH112" s="75"/>
      <c r="OI112" s="75"/>
      <c r="OJ112" s="75"/>
      <c r="OK112" s="75"/>
      <c r="OL112" s="75"/>
      <c r="OM112" s="75"/>
      <c r="ON112" s="75"/>
      <c r="OO112" s="75"/>
      <c r="OP112" s="75"/>
      <c r="OQ112" s="75"/>
      <c r="OR112" s="75"/>
      <c r="OS112" s="75"/>
      <c r="OT112" s="75"/>
      <c r="OU112" s="75"/>
      <c r="OV112" s="75"/>
      <c r="OW112" s="75"/>
      <c r="OX112" s="75"/>
      <c r="OY112" s="75"/>
      <c r="OZ112" s="75"/>
      <c r="PA112" s="75"/>
      <c r="PB112" s="75"/>
      <c r="PC112" s="75"/>
      <c r="PD112" s="75"/>
      <c r="PE112" s="75"/>
      <c r="PF112" s="75"/>
      <c r="PG112" s="75"/>
      <c r="PH112" s="75"/>
      <c r="PI112" s="75"/>
      <c r="PJ112" s="75"/>
      <c r="PK112" s="75"/>
      <c r="PL112" s="75"/>
      <c r="PM112" s="75"/>
      <c r="PN112" s="75"/>
      <c r="PO112" s="75"/>
      <c r="PP112" s="75"/>
      <c r="PQ112" s="75"/>
      <c r="PR112" s="75"/>
      <c r="PS112" s="75"/>
      <c r="PT112" s="75"/>
      <c r="PU112" s="75"/>
      <c r="PV112" s="75"/>
      <c r="PW112" s="75"/>
      <c r="PX112" s="75"/>
      <c r="PY112" s="75"/>
      <c r="PZ112" s="75"/>
      <c r="QA112" s="75"/>
      <c r="QB112" s="75"/>
      <c r="QC112" s="75"/>
      <c r="QD112" s="75"/>
      <c r="QE112" s="75"/>
      <c r="QF112" s="75"/>
      <c r="QG112" s="75"/>
      <c r="QH112" s="75"/>
      <c r="QI112" s="75"/>
      <c r="QJ112" s="75"/>
      <c r="QK112" s="75"/>
      <c r="QL112" s="75"/>
      <c r="QM112" s="75"/>
      <c r="QN112" s="75"/>
      <c r="QO112" s="75"/>
      <c r="QP112" s="75"/>
      <c r="QQ112" s="75"/>
      <c r="QR112" s="75"/>
      <c r="QS112" s="75"/>
      <c r="QT112" s="75"/>
      <c r="QU112" s="75"/>
      <c r="QV112" s="75"/>
      <c r="QW112" s="75"/>
      <c r="QX112" s="75"/>
      <c r="QY112" s="75"/>
      <c r="QZ112" s="75"/>
      <c r="RA112" s="75"/>
      <c r="RB112" s="75"/>
      <c r="RC112" s="75"/>
      <c r="RD112" s="75"/>
      <c r="RE112" s="75"/>
      <c r="RF112" s="75"/>
      <c r="RG112" s="75"/>
      <c r="RH112" s="75"/>
      <c r="RI112" s="75"/>
      <c r="RJ112" s="75"/>
      <c r="RK112" s="75"/>
      <c r="RL112" s="75"/>
      <c r="RM112" s="75"/>
      <c r="RN112" s="75"/>
      <c r="RO112" s="75"/>
      <c r="RP112" s="75"/>
      <c r="RQ112" s="75"/>
      <c r="RR112" s="75"/>
      <c r="RS112" s="75"/>
      <c r="RT112" s="75"/>
      <c r="RU112" s="75"/>
      <c r="RV112" s="75"/>
      <c r="RW112" s="75"/>
      <c r="RX112" s="75"/>
      <c r="RY112" s="75"/>
      <c r="RZ112" s="75"/>
      <c r="SA112" s="75"/>
      <c r="SB112" s="75"/>
      <c r="SC112" s="75"/>
      <c r="SD112" s="75"/>
      <c r="SE112" s="75"/>
      <c r="SF112" s="75"/>
      <c r="SG112" s="75"/>
      <c r="SH112" s="75"/>
      <c r="SI112" s="75"/>
      <c r="SJ112" s="75"/>
      <c r="SK112" s="75"/>
      <c r="SL112" s="75"/>
      <c r="SM112" s="75"/>
      <c r="SN112" s="75"/>
      <c r="SO112" s="75"/>
      <c r="SP112" s="75"/>
      <c r="SQ112" s="75"/>
      <c r="SR112" s="75"/>
      <c r="SS112" s="75"/>
      <c r="ST112" s="75"/>
      <c r="SU112" s="75"/>
      <c r="SV112" s="75"/>
      <c r="SW112" s="75"/>
      <c r="SX112" s="75"/>
      <c r="SY112" s="75"/>
      <c r="SZ112" s="75"/>
      <c r="TA112" s="75"/>
      <c r="TB112" s="75"/>
      <c r="TC112" s="75"/>
      <c r="TD112" s="75"/>
      <c r="TE112" s="75"/>
      <c r="TF112" s="75"/>
      <c r="TG112" s="75"/>
      <c r="TH112" s="75"/>
      <c r="TI112" s="75"/>
      <c r="TJ112" s="75"/>
      <c r="TK112" s="75"/>
      <c r="TL112" s="75"/>
      <c r="TM112" s="75"/>
      <c r="TN112" s="75"/>
      <c r="TO112" s="75"/>
      <c r="TP112" s="75"/>
      <c r="TQ112" s="75"/>
      <c r="TR112" s="75"/>
      <c r="TS112" s="75"/>
      <c r="TT112" s="75"/>
      <c r="TU112" s="75"/>
      <c r="TV112" s="75"/>
      <c r="TW112" s="75"/>
      <c r="TX112" s="75"/>
      <c r="TY112" s="75"/>
      <c r="TZ112" s="75"/>
      <c r="UA112" s="75"/>
      <c r="UB112" s="75"/>
      <c r="UC112" s="75"/>
      <c r="UD112" s="75"/>
      <c r="UE112" s="75"/>
      <c r="UF112" s="75"/>
      <c r="UG112" s="75"/>
      <c r="UH112" s="75"/>
      <c r="UI112" s="75"/>
      <c r="UJ112" s="75"/>
      <c r="UK112" s="75"/>
      <c r="UL112" s="75"/>
      <c r="UM112" s="75"/>
      <c r="UN112" s="75"/>
      <c r="UO112" s="75"/>
      <c r="UP112" s="75"/>
      <c r="UQ112" s="75"/>
      <c r="UR112" s="75"/>
      <c r="US112" s="75"/>
      <c r="UT112" s="75"/>
      <c r="UU112" s="75"/>
      <c r="UV112" s="75"/>
      <c r="UW112" s="75"/>
      <c r="UX112" s="75"/>
      <c r="UY112" s="75"/>
      <c r="UZ112" s="75"/>
      <c r="VA112" s="75"/>
      <c r="VB112" s="75"/>
      <c r="VC112" s="75"/>
      <c r="VD112" s="75"/>
      <c r="VE112" s="75"/>
      <c r="VF112" s="75"/>
      <c r="VG112" s="75"/>
      <c r="VH112" s="75"/>
      <c r="VI112" s="75"/>
      <c r="VJ112" s="75"/>
      <c r="VK112" s="75"/>
      <c r="VL112" s="75"/>
      <c r="VM112" s="75"/>
      <c r="VN112" s="75"/>
      <c r="VO112" s="75"/>
      <c r="VP112" s="75"/>
      <c r="VQ112" s="75"/>
      <c r="VR112" s="75"/>
      <c r="VS112" s="75"/>
      <c r="VT112" s="75"/>
      <c r="VU112" s="75"/>
      <c r="VV112" s="75"/>
      <c r="VW112" s="75"/>
      <c r="VX112" s="75"/>
      <c r="VY112" s="75"/>
      <c r="VZ112" s="75"/>
      <c r="WA112" s="75"/>
      <c r="WB112" s="75"/>
      <c r="WC112" s="75"/>
      <c r="WD112" s="75"/>
      <c r="WE112" s="75"/>
      <c r="WF112" s="75"/>
      <c r="WG112" s="75"/>
      <c r="WH112" s="75"/>
      <c r="WI112" s="75"/>
      <c r="WJ112" s="75"/>
      <c r="WK112" s="75"/>
      <c r="WL112" s="75"/>
      <c r="WM112" s="75"/>
      <c r="WN112" s="75"/>
      <c r="WO112" s="75"/>
      <c r="WP112" s="75"/>
      <c r="WQ112" s="75"/>
      <c r="WR112" s="75"/>
      <c r="WS112" s="75"/>
      <c r="WT112" s="75"/>
      <c r="WU112" s="75"/>
      <c r="WV112" s="75"/>
      <c r="WW112" s="75"/>
      <c r="WX112" s="75"/>
      <c r="WY112" s="75"/>
      <c r="WZ112" s="75"/>
      <c r="XA112" s="75"/>
      <c r="XB112" s="75"/>
      <c r="XC112" s="75"/>
      <c r="XD112" s="75"/>
      <c r="XE112" s="75"/>
      <c r="XF112" s="75"/>
      <c r="XG112" s="75"/>
      <c r="XH112" s="75"/>
      <c r="XI112" s="75"/>
      <c r="XJ112" s="75"/>
      <c r="XK112" s="75"/>
      <c r="XL112" s="75"/>
      <c r="XM112" s="75"/>
      <c r="XN112" s="75"/>
      <c r="XO112" s="75"/>
      <c r="XP112" s="75"/>
      <c r="XQ112" s="75"/>
      <c r="XR112" s="75"/>
      <c r="XS112" s="75"/>
      <c r="XT112" s="75"/>
      <c r="XU112" s="75"/>
      <c r="XV112" s="75"/>
      <c r="XW112" s="75"/>
      <c r="XX112" s="75"/>
      <c r="XY112" s="75"/>
      <c r="XZ112" s="75"/>
      <c r="YA112" s="75"/>
      <c r="YB112" s="75"/>
      <c r="YC112" s="75"/>
      <c r="YD112" s="75"/>
      <c r="YE112" s="75"/>
      <c r="YF112" s="75"/>
      <c r="YG112" s="75"/>
      <c r="YH112" s="75"/>
      <c r="YI112" s="75"/>
      <c r="YJ112" s="75"/>
      <c r="YK112" s="75"/>
      <c r="YL112" s="75"/>
      <c r="YM112" s="75"/>
      <c r="YN112" s="75"/>
      <c r="YO112" s="75"/>
      <c r="YP112" s="75"/>
      <c r="YQ112" s="75"/>
      <c r="YR112" s="75"/>
      <c r="YS112" s="75"/>
      <c r="YT112" s="75"/>
      <c r="YU112" s="75"/>
      <c r="YV112" s="75"/>
      <c r="YW112" s="75"/>
      <c r="YX112" s="75"/>
      <c r="YY112" s="75"/>
      <c r="YZ112" s="75"/>
    </row>
    <row r="113" spans="1:676" s="93" customFormat="1" ht="13.5" customHeight="1" x14ac:dyDescent="0.25">
      <c r="A113" s="86"/>
      <c r="B113" s="87"/>
      <c r="C113" s="327" t="s">
        <v>189</v>
      </c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90"/>
      <c r="V113" s="91"/>
      <c r="W113" s="92"/>
      <c r="Y113" s="94" t="str">
        <f>IF(W113="","",IF(#REF!="",$Y$8*W113,IF($Y$8*W113&gt;(#REF!+Z113),"!!!",$Y$8*W113)))</f>
        <v/>
      </c>
      <c r="Z113" s="95" t="str">
        <f t="shared" si="14"/>
        <v/>
      </c>
      <c r="AA113" s="96"/>
      <c r="AB113" s="96" t="str">
        <f>IF(Z113="","",Z113+#REF!)</f>
        <v/>
      </c>
      <c r="AC113" s="271" t="str">
        <f t="shared" si="15"/>
        <v/>
      </c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  <c r="IW113" s="37"/>
      <c r="IX113" s="37"/>
      <c r="IY113" s="37"/>
      <c r="IZ113" s="37"/>
      <c r="JA113" s="37"/>
      <c r="JB113" s="37"/>
      <c r="JC113" s="37"/>
      <c r="JD113" s="37"/>
      <c r="JE113" s="37"/>
      <c r="JF113" s="37"/>
      <c r="JG113" s="37"/>
      <c r="JH113" s="37"/>
      <c r="JI113" s="37"/>
      <c r="JJ113" s="37"/>
      <c r="JK113" s="37"/>
      <c r="JL113" s="37"/>
      <c r="JM113" s="37"/>
      <c r="JN113" s="37"/>
      <c r="JO113" s="37"/>
      <c r="JP113" s="37"/>
      <c r="JQ113" s="37"/>
      <c r="JR113" s="37"/>
      <c r="JS113" s="37"/>
      <c r="JT113" s="37"/>
      <c r="JU113" s="37"/>
      <c r="JV113" s="37"/>
      <c r="JW113" s="37"/>
      <c r="JX113" s="37"/>
      <c r="JY113" s="37"/>
      <c r="JZ113" s="37"/>
      <c r="KA113" s="37"/>
      <c r="KB113" s="37"/>
      <c r="KC113" s="37"/>
      <c r="KD113" s="37"/>
      <c r="KE113" s="37"/>
      <c r="KF113" s="37"/>
      <c r="KG113" s="37"/>
      <c r="KH113" s="37"/>
      <c r="KI113" s="37"/>
      <c r="KJ113" s="37"/>
      <c r="KK113" s="37"/>
      <c r="KL113" s="37"/>
      <c r="KM113" s="37"/>
      <c r="KN113" s="37"/>
      <c r="KO113" s="37"/>
      <c r="KP113" s="37"/>
      <c r="KQ113" s="37"/>
      <c r="KR113" s="37"/>
      <c r="KS113" s="37"/>
      <c r="KT113" s="37"/>
      <c r="KU113" s="37"/>
      <c r="KV113" s="37"/>
      <c r="KW113" s="37"/>
      <c r="KX113" s="37"/>
      <c r="KY113" s="37"/>
      <c r="KZ113" s="37"/>
      <c r="LA113" s="37"/>
      <c r="LB113" s="37"/>
      <c r="LC113" s="37"/>
      <c r="LD113" s="37"/>
      <c r="LE113" s="37"/>
      <c r="LF113" s="37"/>
      <c r="LG113" s="37"/>
      <c r="LH113" s="37"/>
      <c r="LI113" s="37"/>
      <c r="LJ113" s="37"/>
      <c r="LK113" s="37"/>
      <c r="LL113" s="37"/>
      <c r="LM113" s="37"/>
      <c r="LN113" s="37"/>
      <c r="LO113" s="37"/>
      <c r="LP113" s="37"/>
      <c r="LQ113" s="37"/>
      <c r="LR113" s="37"/>
      <c r="LS113" s="37"/>
      <c r="LT113" s="37"/>
      <c r="LU113" s="37"/>
      <c r="LV113" s="37"/>
      <c r="LW113" s="37"/>
      <c r="LX113" s="37"/>
      <c r="LY113" s="37"/>
      <c r="LZ113" s="37"/>
      <c r="MA113" s="37"/>
      <c r="MB113" s="37"/>
      <c r="MC113" s="37"/>
      <c r="MD113" s="37"/>
      <c r="ME113" s="37"/>
      <c r="MF113" s="37"/>
      <c r="MG113" s="37"/>
      <c r="MH113" s="37"/>
      <c r="MI113" s="37"/>
      <c r="MJ113" s="37"/>
      <c r="MK113" s="37"/>
      <c r="ML113" s="37"/>
      <c r="MM113" s="37"/>
      <c r="MN113" s="37"/>
      <c r="MO113" s="37"/>
      <c r="MP113" s="37"/>
      <c r="MQ113" s="37"/>
      <c r="MR113" s="37"/>
      <c r="MS113" s="37"/>
      <c r="MT113" s="37"/>
      <c r="MU113" s="37"/>
      <c r="MV113" s="37"/>
      <c r="MW113" s="37"/>
      <c r="MX113" s="37"/>
      <c r="MY113" s="37"/>
      <c r="MZ113" s="37"/>
      <c r="NA113" s="37"/>
      <c r="NB113" s="37"/>
      <c r="NC113" s="37"/>
      <c r="ND113" s="37"/>
      <c r="NE113" s="37"/>
      <c r="NF113" s="37"/>
      <c r="NG113" s="37"/>
      <c r="NH113" s="37"/>
      <c r="NI113" s="37"/>
      <c r="NJ113" s="37"/>
      <c r="NK113" s="37"/>
      <c r="NL113" s="37"/>
      <c r="NM113" s="37"/>
      <c r="NN113" s="37"/>
      <c r="NO113" s="37"/>
      <c r="NP113" s="37"/>
      <c r="NQ113" s="37"/>
      <c r="NR113" s="37"/>
      <c r="NS113" s="37"/>
      <c r="NT113" s="37"/>
      <c r="NU113" s="37"/>
      <c r="NV113" s="37"/>
      <c r="NW113" s="37"/>
      <c r="NX113" s="37"/>
      <c r="NY113" s="37"/>
      <c r="NZ113" s="37"/>
      <c r="OA113" s="37"/>
      <c r="OB113" s="37"/>
      <c r="OC113" s="37"/>
      <c r="OD113" s="37"/>
      <c r="OE113" s="37"/>
      <c r="OF113" s="37"/>
      <c r="OG113" s="37"/>
      <c r="OH113" s="37"/>
      <c r="OI113" s="37"/>
      <c r="OJ113" s="37"/>
      <c r="OK113" s="37"/>
      <c r="OL113" s="37"/>
      <c r="OM113" s="37"/>
      <c r="ON113" s="37"/>
      <c r="OO113" s="37"/>
      <c r="OP113" s="37"/>
      <c r="OQ113" s="37"/>
      <c r="OR113" s="37"/>
      <c r="OS113" s="37"/>
      <c r="OT113" s="37"/>
      <c r="OU113" s="37"/>
      <c r="OV113" s="37"/>
      <c r="OW113" s="37"/>
      <c r="OX113" s="37"/>
      <c r="OY113" s="37"/>
      <c r="OZ113" s="37"/>
      <c r="PA113" s="37"/>
      <c r="PB113" s="37"/>
      <c r="PC113" s="37"/>
      <c r="PD113" s="37"/>
      <c r="PE113" s="37"/>
      <c r="PF113" s="37"/>
      <c r="PG113" s="37"/>
      <c r="PH113" s="37"/>
      <c r="PI113" s="37"/>
      <c r="PJ113" s="37"/>
      <c r="PK113" s="37"/>
      <c r="PL113" s="37"/>
      <c r="PM113" s="37"/>
      <c r="PN113" s="37"/>
      <c r="PO113" s="37"/>
      <c r="PP113" s="37"/>
      <c r="PQ113" s="37"/>
      <c r="PR113" s="37"/>
      <c r="PS113" s="37"/>
      <c r="PT113" s="37"/>
      <c r="PU113" s="37"/>
      <c r="PV113" s="37"/>
      <c r="PW113" s="37"/>
      <c r="PX113" s="37"/>
      <c r="PY113" s="37"/>
      <c r="PZ113" s="37"/>
      <c r="QA113" s="37"/>
      <c r="QB113" s="37"/>
      <c r="QC113" s="37"/>
      <c r="QD113" s="37"/>
      <c r="QE113" s="37"/>
      <c r="QF113" s="37"/>
      <c r="QG113" s="37"/>
      <c r="QH113" s="37"/>
      <c r="QI113" s="37"/>
      <c r="QJ113" s="37"/>
      <c r="QK113" s="37"/>
      <c r="QL113" s="37"/>
      <c r="QM113" s="37"/>
      <c r="QN113" s="37"/>
      <c r="QO113" s="37"/>
      <c r="QP113" s="37"/>
      <c r="QQ113" s="37"/>
      <c r="QR113" s="37"/>
      <c r="QS113" s="37"/>
      <c r="QT113" s="37"/>
      <c r="QU113" s="37"/>
      <c r="QV113" s="37"/>
      <c r="QW113" s="37"/>
      <c r="QX113" s="37"/>
      <c r="QY113" s="37"/>
      <c r="QZ113" s="37"/>
      <c r="RA113" s="37"/>
      <c r="RB113" s="37"/>
      <c r="RC113" s="37"/>
      <c r="RD113" s="37"/>
      <c r="RE113" s="37"/>
      <c r="RF113" s="37"/>
      <c r="RG113" s="37"/>
      <c r="RH113" s="37"/>
      <c r="RI113" s="37"/>
      <c r="RJ113" s="37"/>
      <c r="RK113" s="37"/>
      <c r="RL113" s="37"/>
      <c r="RM113" s="37"/>
      <c r="RN113" s="37"/>
      <c r="RO113" s="37"/>
      <c r="RP113" s="37"/>
      <c r="RQ113" s="37"/>
      <c r="RR113" s="37"/>
      <c r="RS113" s="37"/>
      <c r="RT113" s="37"/>
      <c r="RU113" s="37"/>
      <c r="RV113" s="37"/>
      <c r="RW113" s="37"/>
      <c r="RX113" s="37"/>
      <c r="RY113" s="37"/>
      <c r="RZ113" s="37"/>
      <c r="SA113" s="37"/>
      <c r="SB113" s="37"/>
      <c r="SC113" s="37"/>
      <c r="SD113" s="37"/>
      <c r="SE113" s="37"/>
      <c r="SF113" s="37"/>
      <c r="SG113" s="37"/>
      <c r="SH113" s="37"/>
      <c r="SI113" s="37"/>
      <c r="SJ113" s="37"/>
      <c r="SK113" s="37"/>
      <c r="SL113" s="37"/>
      <c r="SM113" s="37"/>
      <c r="SN113" s="37"/>
      <c r="SO113" s="37"/>
      <c r="SP113" s="37"/>
      <c r="SQ113" s="37"/>
      <c r="SR113" s="37"/>
      <c r="SS113" s="37"/>
      <c r="ST113" s="37"/>
      <c r="SU113" s="37"/>
      <c r="SV113" s="37"/>
      <c r="SW113" s="37"/>
      <c r="SX113" s="37"/>
      <c r="SY113" s="37"/>
      <c r="SZ113" s="37"/>
      <c r="TA113" s="37"/>
      <c r="TB113" s="37"/>
      <c r="TC113" s="37"/>
      <c r="TD113" s="37"/>
      <c r="TE113" s="37"/>
      <c r="TF113" s="37"/>
      <c r="TG113" s="37"/>
      <c r="TH113" s="37"/>
      <c r="TI113" s="37"/>
      <c r="TJ113" s="37"/>
      <c r="TK113" s="37"/>
      <c r="TL113" s="37"/>
      <c r="TM113" s="37"/>
      <c r="TN113" s="37"/>
      <c r="TO113" s="37"/>
      <c r="TP113" s="37"/>
      <c r="TQ113" s="37"/>
      <c r="TR113" s="37"/>
      <c r="TS113" s="37"/>
      <c r="TT113" s="37"/>
      <c r="TU113" s="37"/>
      <c r="TV113" s="37"/>
      <c r="TW113" s="37"/>
      <c r="TX113" s="37"/>
      <c r="TY113" s="37"/>
      <c r="TZ113" s="37"/>
      <c r="UA113" s="37"/>
      <c r="UB113" s="37"/>
      <c r="UC113" s="37"/>
      <c r="UD113" s="37"/>
      <c r="UE113" s="37"/>
      <c r="UF113" s="37"/>
      <c r="UG113" s="37"/>
      <c r="UH113" s="37"/>
      <c r="UI113" s="37"/>
      <c r="UJ113" s="37"/>
      <c r="UK113" s="37"/>
      <c r="UL113" s="37"/>
      <c r="UM113" s="37"/>
      <c r="UN113" s="37"/>
      <c r="UO113" s="37"/>
      <c r="UP113" s="37"/>
      <c r="UQ113" s="37"/>
      <c r="UR113" s="37"/>
      <c r="US113" s="37"/>
      <c r="UT113" s="37"/>
      <c r="UU113" s="37"/>
      <c r="UV113" s="37"/>
      <c r="UW113" s="37"/>
      <c r="UX113" s="37"/>
      <c r="UY113" s="37"/>
      <c r="UZ113" s="37"/>
      <c r="VA113" s="37"/>
      <c r="VB113" s="37"/>
      <c r="VC113" s="37"/>
      <c r="VD113" s="37"/>
      <c r="VE113" s="37"/>
      <c r="VF113" s="37"/>
      <c r="VG113" s="37"/>
      <c r="VH113" s="37"/>
      <c r="VI113" s="37"/>
      <c r="VJ113" s="37"/>
      <c r="VK113" s="37"/>
      <c r="VL113" s="37"/>
      <c r="VM113" s="37"/>
      <c r="VN113" s="37"/>
      <c r="VO113" s="37"/>
      <c r="VP113" s="37"/>
      <c r="VQ113" s="37"/>
      <c r="VR113" s="37"/>
      <c r="VS113" s="37"/>
      <c r="VT113" s="37"/>
      <c r="VU113" s="37"/>
      <c r="VV113" s="37"/>
      <c r="VW113" s="37"/>
      <c r="VX113" s="37"/>
      <c r="VY113" s="37"/>
      <c r="VZ113" s="37"/>
      <c r="WA113" s="37"/>
      <c r="WB113" s="37"/>
      <c r="WC113" s="37"/>
      <c r="WD113" s="37"/>
      <c r="WE113" s="37"/>
      <c r="WF113" s="37"/>
      <c r="WG113" s="37"/>
      <c r="WH113" s="37"/>
      <c r="WI113" s="37"/>
      <c r="WJ113" s="37"/>
      <c r="WK113" s="37"/>
      <c r="WL113" s="37"/>
      <c r="WM113" s="37"/>
      <c r="WN113" s="37"/>
      <c r="WO113" s="37"/>
      <c r="WP113" s="37"/>
      <c r="WQ113" s="37"/>
      <c r="WR113" s="37"/>
      <c r="WS113" s="37"/>
      <c r="WT113" s="37"/>
      <c r="WU113" s="37"/>
      <c r="WV113" s="37"/>
      <c r="WW113" s="37"/>
      <c r="WX113" s="37"/>
      <c r="WY113" s="37"/>
      <c r="WZ113" s="37"/>
      <c r="XA113" s="37"/>
      <c r="XB113" s="37"/>
      <c r="XC113" s="37"/>
      <c r="XD113" s="37"/>
      <c r="XE113" s="37"/>
      <c r="XF113" s="37"/>
      <c r="XG113" s="37"/>
      <c r="XH113" s="37"/>
      <c r="XI113" s="37"/>
      <c r="XJ113" s="37"/>
      <c r="XK113" s="37"/>
      <c r="XL113" s="37"/>
      <c r="XM113" s="37"/>
      <c r="XN113" s="37"/>
      <c r="XO113" s="37"/>
      <c r="XP113" s="37"/>
      <c r="XQ113" s="37"/>
      <c r="XR113" s="37"/>
      <c r="XS113" s="37"/>
      <c r="XT113" s="37"/>
      <c r="XU113" s="37"/>
      <c r="XV113" s="37"/>
      <c r="XW113" s="37"/>
      <c r="XX113" s="37"/>
      <c r="XY113" s="37"/>
      <c r="XZ113" s="37"/>
      <c r="YA113" s="37"/>
      <c r="YB113" s="37"/>
      <c r="YC113" s="37"/>
      <c r="YD113" s="37"/>
      <c r="YE113" s="37"/>
      <c r="YF113" s="37"/>
      <c r="YG113" s="37"/>
      <c r="YH113" s="37"/>
      <c r="YI113" s="37"/>
      <c r="YJ113" s="37"/>
      <c r="YK113" s="37"/>
      <c r="YL113" s="37"/>
      <c r="YM113" s="37"/>
      <c r="YN113" s="37"/>
      <c r="YO113" s="37"/>
      <c r="YP113" s="37"/>
      <c r="YQ113" s="37"/>
      <c r="YR113" s="37"/>
      <c r="YS113" s="37"/>
      <c r="YT113" s="37"/>
      <c r="YU113" s="37"/>
      <c r="YV113" s="37"/>
      <c r="YW113" s="37"/>
      <c r="YX113" s="37"/>
      <c r="YY113" s="37"/>
      <c r="YZ113" s="37"/>
    </row>
    <row r="114" spans="1:676" ht="14.25" customHeight="1" x14ac:dyDescent="0.25">
      <c r="A114" s="97"/>
      <c r="B114" s="315" t="s">
        <v>190</v>
      </c>
      <c r="C114" s="316"/>
      <c r="D114" s="316"/>
      <c r="E114" s="137"/>
      <c r="F114" s="317" t="s">
        <v>191</v>
      </c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8"/>
      <c r="V114" s="147" t="s">
        <v>190</v>
      </c>
      <c r="W114" s="100">
        <v>0.5</v>
      </c>
      <c r="Y114" s="101">
        <f>IF(W114="","",IF(AA114="",$Y$8*W114,IF($Y$8*W114&gt;(AA114+Z114),"!!!",$Y$8*W114)))</f>
        <v>32</v>
      </c>
      <c r="Z114" s="102">
        <f t="shared" si="14"/>
        <v>11.5</v>
      </c>
      <c r="AA114" s="103">
        <v>55.96</v>
      </c>
      <c r="AB114" s="103">
        <f>IF(Z114="","",Z114+AA114)</f>
        <v>67.460000000000008</v>
      </c>
      <c r="AC114" s="271">
        <f t="shared" si="15"/>
        <v>20</v>
      </c>
    </row>
    <row r="115" spans="1:676" ht="14.25" customHeight="1" x14ac:dyDescent="0.25">
      <c r="A115" s="97"/>
      <c r="B115" s="315" t="s">
        <v>192</v>
      </c>
      <c r="C115" s="316"/>
      <c r="D115" s="316"/>
      <c r="E115" s="137"/>
      <c r="F115" s="317" t="s">
        <v>193</v>
      </c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8"/>
      <c r="V115" s="127" t="s">
        <v>192</v>
      </c>
      <c r="W115" s="106">
        <v>0.7</v>
      </c>
      <c r="Y115" s="101">
        <f>IF(W115="","",IF(AA115="",$Y$8*W115,IF($Y$8*W115&gt;(AA115+Z115),"!!!",$Y$8*W115)))</f>
        <v>44.8</v>
      </c>
      <c r="Z115" s="108">
        <f t="shared" si="14"/>
        <v>16.099999999999998</v>
      </c>
      <c r="AA115" s="109">
        <v>72.319999999999993</v>
      </c>
      <c r="AB115" s="109">
        <f>IF(Z115="","",Z115+AA115)</f>
        <v>88.419999999999987</v>
      </c>
      <c r="AC115" s="271">
        <f t="shared" si="15"/>
        <v>28.799999999999997</v>
      </c>
    </row>
    <row r="116" spans="1:676" s="85" customFormat="1" ht="12.75" customHeight="1" thickBot="1" x14ac:dyDescent="0.3">
      <c r="A116" s="76"/>
      <c r="B116" s="7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76"/>
      <c r="P116" s="116"/>
      <c r="Q116" s="116"/>
      <c r="R116" s="116"/>
      <c r="S116" s="116"/>
      <c r="T116" s="76"/>
      <c r="U116" s="116"/>
      <c r="V116" s="117"/>
      <c r="W116" s="196"/>
      <c r="Y116" s="197" t="str">
        <f>IF(W116="","",IF(#REF!="",$Y$8*W116,IF($Y$8*W116&gt;(#REF!+Z116),"!!!",$Y$8*W116)))</f>
        <v/>
      </c>
      <c r="Z116" s="142" t="str">
        <f t="shared" si="14"/>
        <v/>
      </c>
      <c r="AA116" s="143"/>
      <c r="AB116" s="121" t="str">
        <f>IF(Z116="","",Z116+#REF!)</f>
        <v/>
      </c>
      <c r="AC116" s="271" t="str">
        <f t="shared" si="15"/>
        <v/>
      </c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  <c r="IW116" s="75"/>
      <c r="IX116" s="75"/>
      <c r="IY116" s="75"/>
      <c r="IZ116" s="75"/>
      <c r="JA116" s="75"/>
      <c r="JB116" s="75"/>
      <c r="JC116" s="75"/>
      <c r="JD116" s="75"/>
      <c r="JE116" s="75"/>
      <c r="JF116" s="75"/>
      <c r="JG116" s="75"/>
      <c r="JH116" s="75"/>
      <c r="JI116" s="75"/>
      <c r="JJ116" s="75"/>
      <c r="JK116" s="75"/>
      <c r="JL116" s="75"/>
      <c r="JM116" s="75"/>
      <c r="JN116" s="75"/>
      <c r="JO116" s="75"/>
      <c r="JP116" s="75"/>
      <c r="JQ116" s="75"/>
      <c r="JR116" s="75"/>
      <c r="JS116" s="75"/>
      <c r="JT116" s="75"/>
      <c r="JU116" s="75"/>
      <c r="JV116" s="75"/>
      <c r="JW116" s="75"/>
      <c r="JX116" s="75"/>
      <c r="JY116" s="75"/>
      <c r="JZ116" s="75"/>
      <c r="KA116" s="75"/>
      <c r="KB116" s="75"/>
      <c r="KC116" s="75"/>
      <c r="KD116" s="75"/>
      <c r="KE116" s="75"/>
      <c r="KF116" s="75"/>
      <c r="KG116" s="75"/>
      <c r="KH116" s="75"/>
      <c r="KI116" s="75"/>
      <c r="KJ116" s="75"/>
      <c r="KK116" s="75"/>
      <c r="KL116" s="75"/>
      <c r="KM116" s="75"/>
      <c r="KN116" s="75"/>
      <c r="KO116" s="75"/>
      <c r="KP116" s="75"/>
      <c r="KQ116" s="75"/>
      <c r="KR116" s="75"/>
      <c r="KS116" s="75"/>
      <c r="KT116" s="75"/>
      <c r="KU116" s="75"/>
      <c r="KV116" s="75"/>
      <c r="KW116" s="75"/>
      <c r="KX116" s="75"/>
      <c r="KY116" s="75"/>
      <c r="KZ116" s="75"/>
      <c r="LA116" s="75"/>
      <c r="LB116" s="75"/>
      <c r="LC116" s="75"/>
      <c r="LD116" s="75"/>
      <c r="LE116" s="75"/>
      <c r="LF116" s="75"/>
      <c r="LG116" s="75"/>
      <c r="LH116" s="75"/>
      <c r="LI116" s="75"/>
      <c r="LJ116" s="75"/>
      <c r="LK116" s="75"/>
      <c r="LL116" s="75"/>
      <c r="LM116" s="75"/>
      <c r="LN116" s="75"/>
      <c r="LO116" s="75"/>
      <c r="LP116" s="75"/>
      <c r="LQ116" s="75"/>
      <c r="LR116" s="75"/>
      <c r="LS116" s="75"/>
      <c r="LT116" s="75"/>
      <c r="LU116" s="75"/>
      <c r="LV116" s="75"/>
      <c r="LW116" s="75"/>
      <c r="LX116" s="75"/>
      <c r="LY116" s="75"/>
      <c r="LZ116" s="75"/>
      <c r="MA116" s="75"/>
      <c r="MB116" s="75"/>
      <c r="MC116" s="75"/>
      <c r="MD116" s="75"/>
      <c r="ME116" s="75"/>
      <c r="MF116" s="75"/>
      <c r="MG116" s="75"/>
      <c r="MH116" s="75"/>
      <c r="MI116" s="75"/>
      <c r="MJ116" s="75"/>
      <c r="MK116" s="75"/>
      <c r="ML116" s="75"/>
      <c r="MM116" s="75"/>
      <c r="MN116" s="75"/>
      <c r="MO116" s="75"/>
      <c r="MP116" s="75"/>
      <c r="MQ116" s="75"/>
      <c r="MR116" s="75"/>
      <c r="MS116" s="75"/>
      <c r="MT116" s="75"/>
      <c r="MU116" s="75"/>
      <c r="MV116" s="75"/>
      <c r="MW116" s="75"/>
      <c r="MX116" s="75"/>
      <c r="MY116" s="75"/>
      <c r="MZ116" s="75"/>
      <c r="NA116" s="75"/>
      <c r="NB116" s="75"/>
      <c r="NC116" s="75"/>
      <c r="ND116" s="75"/>
      <c r="NE116" s="75"/>
      <c r="NF116" s="75"/>
      <c r="NG116" s="75"/>
      <c r="NH116" s="75"/>
      <c r="NI116" s="75"/>
      <c r="NJ116" s="75"/>
      <c r="NK116" s="75"/>
      <c r="NL116" s="75"/>
      <c r="NM116" s="75"/>
      <c r="NN116" s="75"/>
      <c r="NO116" s="75"/>
      <c r="NP116" s="75"/>
      <c r="NQ116" s="75"/>
      <c r="NR116" s="75"/>
      <c r="NS116" s="75"/>
      <c r="NT116" s="75"/>
      <c r="NU116" s="75"/>
      <c r="NV116" s="75"/>
      <c r="NW116" s="75"/>
      <c r="NX116" s="75"/>
      <c r="NY116" s="75"/>
      <c r="NZ116" s="75"/>
      <c r="OA116" s="75"/>
      <c r="OB116" s="75"/>
      <c r="OC116" s="75"/>
      <c r="OD116" s="75"/>
      <c r="OE116" s="75"/>
      <c r="OF116" s="75"/>
      <c r="OG116" s="75"/>
      <c r="OH116" s="75"/>
      <c r="OI116" s="75"/>
      <c r="OJ116" s="75"/>
      <c r="OK116" s="75"/>
      <c r="OL116" s="75"/>
      <c r="OM116" s="75"/>
      <c r="ON116" s="75"/>
      <c r="OO116" s="75"/>
      <c r="OP116" s="75"/>
      <c r="OQ116" s="75"/>
      <c r="OR116" s="75"/>
      <c r="OS116" s="75"/>
      <c r="OT116" s="75"/>
      <c r="OU116" s="75"/>
      <c r="OV116" s="75"/>
      <c r="OW116" s="75"/>
      <c r="OX116" s="75"/>
      <c r="OY116" s="75"/>
      <c r="OZ116" s="75"/>
      <c r="PA116" s="75"/>
      <c r="PB116" s="75"/>
      <c r="PC116" s="75"/>
      <c r="PD116" s="75"/>
      <c r="PE116" s="75"/>
      <c r="PF116" s="75"/>
      <c r="PG116" s="75"/>
      <c r="PH116" s="75"/>
      <c r="PI116" s="75"/>
      <c r="PJ116" s="75"/>
      <c r="PK116" s="75"/>
      <c r="PL116" s="75"/>
      <c r="PM116" s="75"/>
      <c r="PN116" s="75"/>
      <c r="PO116" s="75"/>
      <c r="PP116" s="75"/>
      <c r="PQ116" s="75"/>
      <c r="PR116" s="75"/>
      <c r="PS116" s="75"/>
      <c r="PT116" s="75"/>
      <c r="PU116" s="75"/>
      <c r="PV116" s="75"/>
      <c r="PW116" s="75"/>
      <c r="PX116" s="75"/>
      <c r="PY116" s="75"/>
      <c r="PZ116" s="75"/>
      <c r="QA116" s="75"/>
      <c r="QB116" s="75"/>
      <c r="QC116" s="75"/>
      <c r="QD116" s="75"/>
      <c r="QE116" s="75"/>
      <c r="QF116" s="75"/>
      <c r="QG116" s="75"/>
      <c r="QH116" s="75"/>
      <c r="QI116" s="75"/>
      <c r="QJ116" s="75"/>
      <c r="QK116" s="75"/>
      <c r="QL116" s="75"/>
      <c r="QM116" s="75"/>
      <c r="QN116" s="75"/>
      <c r="QO116" s="75"/>
      <c r="QP116" s="75"/>
      <c r="QQ116" s="75"/>
      <c r="QR116" s="75"/>
      <c r="QS116" s="75"/>
      <c r="QT116" s="75"/>
      <c r="QU116" s="75"/>
      <c r="QV116" s="75"/>
      <c r="QW116" s="75"/>
      <c r="QX116" s="75"/>
      <c r="QY116" s="75"/>
      <c r="QZ116" s="75"/>
      <c r="RA116" s="75"/>
      <c r="RB116" s="75"/>
      <c r="RC116" s="75"/>
      <c r="RD116" s="75"/>
      <c r="RE116" s="75"/>
      <c r="RF116" s="75"/>
      <c r="RG116" s="75"/>
      <c r="RH116" s="75"/>
      <c r="RI116" s="75"/>
      <c r="RJ116" s="75"/>
      <c r="RK116" s="75"/>
      <c r="RL116" s="75"/>
      <c r="RM116" s="75"/>
      <c r="RN116" s="75"/>
      <c r="RO116" s="75"/>
      <c r="RP116" s="75"/>
      <c r="RQ116" s="75"/>
      <c r="RR116" s="75"/>
      <c r="RS116" s="75"/>
      <c r="RT116" s="75"/>
      <c r="RU116" s="75"/>
      <c r="RV116" s="75"/>
      <c r="RW116" s="75"/>
      <c r="RX116" s="75"/>
      <c r="RY116" s="75"/>
      <c r="RZ116" s="75"/>
      <c r="SA116" s="75"/>
      <c r="SB116" s="75"/>
      <c r="SC116" s="75"/>
      <c r="SD116" s="75"/>
      <c r="SE116" s="75"/>
      <c r="SF116" s="75"/>
      <c r="SG116" s="75"/>
      <c r="SH116" s="75"/>
      <c r="SI116" s="75"/>
      <c r="SJ116" s="75"/>
      <c r="SK116" s="75"/>
      <c r="SL116" s="75"/>
      <c r="SM116" s="75"/>
      <c r="SN116" s="75"/>
      <c r="SO116" s="75"/>
      <c r="SP116" s="75"/>
      <c r="SQ116" s="75"/>
      <c r="SR116" s="75"/>
      <c r="SS116" s="75"/>
      <c r="ST116" s="75"/>
      <c r="SU116" s="75"/>
      <c r="SV116" s="75"/>
      <c r="SW116" s="75"/>
      <c r="SX116" s="75"/>
      <c r="SY116" s="75"/>
      <c r="SZ116" s="75"/>
      <c r="TA116" s="75"/>
      <c r="TB116" s="75"/>
      <c r="TC116" s="75"/>
      <c r="TD116" s="75"/>
      <c r="TE116" s="75"/>
      <c r="TF116" s="75"/>
      <c r="TG116" s="75"/>
      <c r="TH116" s="75"/>
      <c r="TI116" s="75"/>
      <c r="TJ116" s="75"/>
      <c r="TK116" s="75"/>
      <c r="TL116" s="75"/>
      <c r="TM116" s="75"/>
      <c r="TN116" s="75"/>
      <c r="TO116" s="75"/>
      <c r="TP116" s="75"/>
      <c r="TQ116" s="75"/>
      <c r="TR116" s="75"/>
      <c r="TS116" s="75"/>
      <c r="TT116" s="75"/>
      <c r="TU116" s="75"/>
      <c r="TV116" s="75"/>
      <c r="TW116" s="75"/>
      <c r="TX116" s="75"/>
      <c r="TY116" s="75"/>
      <c r="TZ116" s="75"/>
      <c r="UA116" s="75"/>
      <c r="UB116" s="75"/>
      <c r="UC116" s="75"/>
      <c r="UD116" s="75"/>
      <c r="UE116" s="75"/>
      <c r="UF116" s="75"/>
      <c r="UG116" s="75"/>
      <c r="UH116" s="75"/>
      <c r="UI116" s="75"/>
      <c r="UJ116" s="75"/>
      <c r="UK116" s="75"/>
      <c r="UL116" s="75"/>
      <c r="UM116" s="75"/>
      <c r="UN116" s="75"/>
      <c r="UO116" s="75"/>
      <c r="UP116" s="75"/>
      <c r="UQ116" s="75"/>
      <c r="UR116" s="75"/>
      <c r="US116" s="75"/>
      <c r="UT116" s="75"/>
      <c r="UU116" s="75"/>
      <c r="UV116" s="75"/>
      <c r="UW116" s="75"/>
      <c r="UX116" s="75"/>
      <c r="UY116" s="75"/>
      <c r="UZ116" s="75"/>
      <c r="VA116" s="75"/>
      <c r="VB116" s="75"/>
      <c r="VC116" s="75"/>
      <c r="VD116" s="75"/>
      <c r="VE116" s="75"/>
      <c r="VF116" s="75"/>
      <c r="VG116" s="75"/>
      <c r="VH116" s="75"/>
      <c r="VI116" s="75"/>
      <c r="VJ116" s="75"/>
      <c r="VK116" s="75"/>
      <c r="VL116" s="75"/>
      <c r="VM116" s="75"/>
      <c r="VN116" s="75"/>
      <c r="VO116" s="75"/>
      <c r="VP116" s="75"/>
      <c r="VQ116" s="75"/>
      <c r="VR116" s="75"/>
      <c r="VS116" s="75"/>
      <c r="VT116" s="75"/>
      <c r="VU116" s="75"/>
      <c r="VV116" s="75"/>
      <c r="VW116" s="75"/>
      <c r="VX116" s="75"/>
      <c r="VY116" s="75"/>
      <c r="VZ116" s="75"/>
      <c r="WA116" s="75"/>
      <c r="WB116" s="75"/>
      <c r="WC116" s="75"/>
      <c r="WD116" s="75"/>
      <c r="WE116" s="75"/>
      <c r="WF116" s="75"/>
      <c r="WG116" s="75"/>
      <c r="WH116" s="75"/>
      <c r="WI116" s="75"/>
      <c r="WJ116" s="75"/>
      <c r="WK116" s="75"/>
      <c r="WL116" s="75"/>
      <c r="WM116" s="75"/>
      <c r="WN116" s="75"/>
      <c r="WO116" s="75"/>
      <c r="WP116" s="75"/>
      <c r="WQ116" s="75"/>
      <c r="WR116" s="75"/>
      <c r="WS116" s="75"/>
      <c r="WT116" s="75"/>
      <c r="WU116" s="75"/>
      <c r="WV116" s="75"/>
      <c r="WW116" s="75"/>
      <c r="WX116" s="75"/>
      <c r="WY116" s="75"/>
      <c r="WZ116" s="75"/>
      <c r="XA116" s="75"/>
      <c r="XB116" s="75"/>
      <c r="XC116" s="75"/>
      <c r="XD116" s="75"/>
      <c r="XE116" s="75"/>
      <c r="XF116" s="75"/>
      <c r="XG116" s="75"/>
      <c r="XH116" s="75"/>
      <c r="XI116" s="75"/>
      <c r="XJ116" s="75"/>
      <c r="XK116" s="75"/>
      <c r="XL116" s="75"/>
      <c r="XM116" s="75"/>
      <c r="XN116" s="75"/>
      <c r="XO116" s="75"/>
      <c r="XP116" s="75"/>
      <c r="XQ116" s="75"/>
      <c r="XR116" s="75"/>
      <c r="XS116" s="75"/>
      <c r="XT116" s="75"/>
      <c r="XU116" s="75"/>
      <c r="XV116" s="75"/>
      <c r="XW116" s="75"/>
      <c r="XX116" s="75"/>
      <c r="XY116" s="75"/>
      <c r="XZ116" s="75"/>
      <c r="YA116" s="75"/>
      <c r="YB116" s="75"/>
      <c r="YC116" s="75"/>
      <c r="YD116" s="75"/>
      <c r="YE116" s="75"/>
      <c r="YF116" s="75"/>
      <c r="YG116" s="75"/>
      <c r="YH116" s="75"/>
      <c r="YI116" s="75"/>
      <c r="YJ116" s="75"/>
      <c r="YK116" s="75"/>
      <c r="YL116" s="75"/>
      <c r="YM116" s="75"/>
      <c r="YN116" s="75"/>
      <c r="YO116" s="75"/>
      <c r="YP116" s="75"/>
      <c r="YQ116" s="75"/>
      <c r="YR116" s="75"/>
      <c r="YS116" s="75"/>
      <c r="YT116" s="75"/>
      <c r="YU116" s="75"/>
      <c r="YV116" s="75"/>
      <c r="YW116" s="75"/>
      <c r="YX116" s="75"/>
      <c r="YY116" s="75"/>
      <c r="YZ116" s="75"/>
    </row>
    <row r="117" spans="1:676" s="93" customFormat="1" ht="13.5" customHeight="1" x14ac:dyDescent="0.25">
      <c r="A117" s="86"/>
      <c r="B117" s="87"/>
      <c r="C117" s="327" t="s">
        <v>194</v>
      </c>
      <c r="D117" s="327"/>
      <c r="E117" s="327"/>
      <c r="F117" s="327"/>
      <c r="G117" s="89"/>
      <c r="H117" s="89"/>
      <c r="I117" s="89"/>
      <c r="J117" s="89"/>
      <c r="K117" s="89"/>
      <c r="L117" s="89"/>
      <c r="M117" s="89"/>
      <c r="N117" s="89"/>
      <c r="O117" s="88"/>
      <c r="P117" s="89"/>
      <c r="Q117" s="89"/>
      <c r="R117" s="89"/>
      <c r="S117" s="89"/>
      <c r="T117" s="88"/>
      <c r="U117" s="90"/>
      <c r="V117" s="91"/>
      <c r="W117" s="92"/>
      <c r="Y117" s="94" t="str">
        <f>IF(W117="","",IF(#REF!="",$Y$8*W117,IF($Y$8*W117&gt;(#REF!+Z117),"!!!",$Y$8*W117)))</f>
        <v/>
      </c>
      <c r="Z117" s="194" t="str">
        <f t="shared" si="14"/>
        <v/>
      </c>
      <c r="AA117" s="96"/>
      <c r="AB117" s="96" t="str">
        <f>IF(Z117="","",Z117+#REF!)</f>
        <v/>
      </c>
      <c r="AC117" s="271" t="str">
        <f t="shared" ref="AC117:AC123" si="18">IF(Z117="","",Y117-ROUND(Z117,0))</f>
        <v/>
      </c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  <c r="IW117" s="37"/>
      <c r="IX117" s="37"/>
      <c r="IY117" s="37"/>
      <c r="IZ117" s="37"/>
      <c r="JA117" s="37"/>
      <c r="JB117" s="37"/>
      <c r="JC117" s="37"/>
      <c r="JD117" s="37"/>
      <c r="JE117" s="37"/>
      <c r="JF117" s="37"/>
      <c r="JG117" s="37"/>
      <c r="JH117" s="37"/>
      <c r="JI117" s="37"/>
      <c r="JJ117" s="37"/>
      <c r="JK117" s="37"/>
      <c r="JL117" s="37"/>
      <c r="JM117" s="37"/>
      <c r="JN117" s="37"/>
      <c r="JO117" s="37"/>
      <c r="JP117" s="37"/>
      <c r="JQ117" s="37"/>
      <c r="JR117" s="37"/>
      <c r="JS117" s="37"/>
      <c r="JT117" s="37"/>
      <c r="JU117" s="37"/>
      <c r="JV117" s="37"/>
      <c r="JW117" s="37"/>
      <c r="JX117" s="37"/>
      <c r="JY117" s="37"/>
      <c r="JZ117" s="37"/>
      <c r="KA117" s="37"/>
      <c r="KB117" s="37"/>
      <c r="KC117" s="37"/>
      <c r="KD117" s="37"/>
      <c r="KE117" s="37"/>
      <c r="KF117" s="37"/>
      <c r="KG117" s="37"/>
      <c r="KH117" s="37"/>
      <c r="KI117" s="37"/>
      <c r="KJ117" s="37"/>
      <c r="KK117" s="37"/>
      <c r="KL117" s="37"/>
      <c r="KM117" s="37"/>
      <c r="KN117" s="37"/>
      <c r="KO117" s="37"/>
      <c r="KP117" s="37"/>
      <c r="KQ117" s="37"/>
      <c r="KR117" s="37"/>
      <c r="KS117" s="37"/>
      <c r="KT117" s="37"/>
      <c r="KU117" s="37"/>
      <c r="KV117" s="37"/>
      <c r="KW117" s="37"/>
      <c r="KX117" s="37"/>
      <c r="KY117" s="37"/>
      <c r="KZ117" s="37"/>
      <c r="LA117" s="37"/>
      <c r="LB117" s="37"/>
      <c r="LC117" s="37"/>
      <c r="LD117" s="37"/>
      <c r="LE117" s="37"/>
      <c r="LF117" s="37"/>
      <c r="LG117" s="37"/>
      <c r="LH117" s="37"/>
      <c r="LI117" s="37"/>
      <c r="LJ117" s="37"/>
      <c r="LK117" s="37"/>
      <c r="LL117" s="37"/>
      <c r="LM117" s="37"/>
      <c r="LN117" s="37"/>
      <c r="LO117" s="37"/>
      <c r="LP117" s="37"/>
      <c r="LQ117" s="37"/>
      <c r="LR117" s="37"/>
      <c r="LS117" s="37"/>
      <c r="LT117" s="37"/>
      <c r="LU117" s="37"/>
      <c r="LV117" s="37"/>
      <c r="LW117" s="37"/>
      <c r="LX117" s="37"/>
      <c r="LY117" s="37"/>
      <c r="LZ117" s="37"/>
      <c r="MA117" s="37"/>
      <c r="MB117" s="37"/>
      <c r="MC117" s="37"/>
      <c r="MD117" s="37"/>
      <c r="ME117" s="37"/>
      <c r="MF117" s="37"/>
      <c r="MG117" s="37"/>
      <c r="MH117" s="37"/>
      <c r="MI117" s="37"/>
      <c r="MJ117" s="37"/>
      <c r="MK117" s="37"/>
      <c r="ML117" s="37"/>
      <c r="MM117" s="37"/>
      <c r="MN117" s="37"/>
      <c r="MO117" s="37"/>
      <c r="MP117" s="37"/>
      <c r="MQ117" s="37"/>
      <c r="MR117" s="37"/>
      <c r="MS117" s="37"/>
      <c r="MT117" s="37"/>
      <c r="MU117" s="37"/>
      <c r="MV117" s="37"/>
      <c r="MW117" s="37"/>
      <c r="MX117" s="37"/>
      <c r="MY117" s="37"/>
      <c r="MZ117" s="37"/>
      <c r="NA117" s="37"/>
      <c r="NB117" s="37"/>
      <c r="NC117" s="37"/>
      <c r="ND117" s="37"/>
      <c r="NE117" s="37"/>
      <c r="NF117" s="37"/>
      <c r="NG117" s="37"/>
      <c r="NH117" s="37"/>
      <c r="NI117" s="37"/>
      <c r="NJ117" s="37"/>
      <c r="NK117" s="37"/>
      <c r="NL117" s="37"/>
      <c r="NM117" s="37"/>
      <c r="NN117" s="37"/>
      <c r="NO117" s="37"/>
      <c r="NP117" s="37"/>
      <c r="NQ117" s="37"/>
      <c r="NR117" s="37"/>
      <c r="NS117" s="37"/>
      <c r="NT117" s="37"/>
      <c r="NU117" s="37"/>
      <c r="NV117" s="37"/>
      <c r="NW117" s="37"/>
      <c r="NX117" s="37"/>
      <c r="NY117" s="37"/>
      <c r="NZ117" s="37"/>
      <c r="OA117" s="37"/>
      <c r="OB117" s="37"/>
      <c r="OC117" s="37"/>
      <c r="OD117" s="37"/>
      <c r="OE117" s="37"/>
      <c r="OF117" s="37"/>
      <c r="OG117" s="37"/>
      <c r="OH117" s="37"/>
      <c r="OI117" s="37"/>
      <c r="OJ117" s="37"/>
      <c r="OK117" s="37"/>
      <c r="OL117" s="37"/>
      <c r="OM117" s="37"/>
      <c r="ON117" s="37"/>
      <c r="OO117" s="37"/>
      <c r="OP117" s="37"/>
      <c r="OQ117" s="37"/>
      <c r="OR117" s="37"/>
      <c r="OS117" s="37"/>
      <c r="OT117" s="37"/>
      <c r="OU117" s="37"/>
      <c r="OV117" s="37"/>
      <c r="OW117" s="37"/>
      <c r="OX117" s="37"/>
      <c r="OY117" s="37"/>
      <c r="OZ117" s="37"/>
      <c r="PA117" s="37"/>
      <c r="PB117" s="37"/>
      <c r="PC117" s="37"/>
      <c r="PD117" s="37"/>
      <c r="PE117" s="37"/>
      <c r="PF117" s="37"/>
      <c r="PG117" s="37"/>
      <c r="PH117" s="37"/>
      <c r="PI117" s="37"/>
      <c r="PJ117" s="37"/>
      <c r="PK117" s="37"/>
      <c r="PL117" s="37"/>
      <c r="PM117" s="37"/>
      <c r="PN117" s="37"/>
      <c r="PO117" s="37"/>
      <c r="PP117" s="37"/>
      <c r="PQ117" s="37"/>
      <c r="PR117" s="37"/>
      <c r="PS117" s="37"/>
      <c r="PT117" s="37"/>
      <c r="PU117" s="37"/>
      <c r="PV117" s="37"/>
      <c r="PW117" s="37"/>
      <c r="PX117" s="37"/>
      <c r="PY117" s="37"/>
      <c r="PZ117" s="37"/>
      <c r="QA117" s="37"/>
      <c r="QB117" s="37"/>
      <c r="QC117" s="37"/>
      <c r="QD117" s="37"/>
      <c r="QE117" s="37"/>
      <c r="QF117" s="37"/>
      <c r="QG117" s="37"/>
      <c r="QH117" s="37"/>
      <c r="QI117" s="37"/>
      <c r="QJ117" s="37"/>
      <c r="QK117" s="37"/>
      <c r="QL117" s="37"/>
      <c r="QM117" s="37"/>
      <c r="QN117" s="37"/>
      <c r="QO117" s="37"/>
      <c r="QP117" s="37"/>
      <c r="QQ117" s="37"/>
      <c r="QR117" s="37"/>
      <c r="QS117" s="37"/>
      <c r="QT117" s="37"/>
      <c r="QU117" s="37"/>
      <c r="QV117" s="37"/>
      <c r="QW117" s="37"/>
      <c r="QX117" s="37"/>
      <c r="QY117" s="37"/>
      <c r="QZ117" s="37"/>
      <c r="RA117" s="37"/>
      <c r="RB117" s="37"/>
      <c r="RC117" s="37"/>
      <c r="RD117" s="37"/>
      <c r="RE117" s="37"/>
      <c r="RF117" s="37"/>
      <c r="RG117" s="37"/>
      <c r="RH117" s="37"/>
      <c r="RI117" s="37"/>
      <c r="RJ117" s="37"/>
      <c r="RK117" s="37"/>
      <c r="RL117" s="37"/>
      <c r="RM117" s="37"/>
      <c r="RN117" s="37"/>
      <c r="RO117" s="37"/>
      <c r="RP117" s="37"/>
      <c r="RQ117" s="37"/>
      <c r="RR117" s="37"/>
      <c r="RS117" s="37"/>
      <c r="RT117" s="37"/>
      <c r="RU117" s="37"/>
      <c r="RV117" s="37"/>
      <c r="RW117" s="37"/>
      <c r="RX117" s="37"/>
      <c r="RY117" s="37"/>
      <c r="RZ117" s="37"/>
      <c r="SA117" s="37"/>
      <c r="SB117" s="37"/>
      <c r="SC117" s="37"/>
      <c r="SD117" s="37"/>
      <c r="SE117" s="37"/>
      <c r="SF117" s="37"/>
      <c r="SG117" s="37"/>
      <c r="SH117" s="37"/>
      <c r="SI117" s="37"/>
      <c r="SJ117" s="37"/>
      <c r="SK117" s="37"/>
      <c r="SL117" s="37"/>
      <c r="SM117" s="37"/>
      <c r="SN117" s="37"/>
      <c r="SO117" s="37"/>
      <c r="SP117" s="37"/>
      <c r="SQ117" s="37"/>
      <c r="SR117" s="37"/>
      <c r="SS117" s="37"/>
      <c r="ST117" s="37"/>
      <c r="SU117" s="37"/>
      <c r="SV117" s="37"/>
      <c r="SW117" s="37"/>
      <c r="SX117" s="37"/>
      <c r="SY117" s="37"/>
      <c r="SZ117" s="37"/>
      <c r="TA117" s="37"/>
      <c r="TB117" s="37"/>
      <c r="TC117" s="37"/>
      <c r="TD117" s="37"/>
      <c r="TE117" s="37"/>
      <c r="TF117" s="37"/>
      <c r="TG117" s="37"/>
      <c r="TH117" s="37"/>
      <c r="TI117" s="37"/>
      <c r="TJ117" s="37"/>
      <c r="TK117" s="37"/>
      <c r="TL117" s="37"/>
      <c r="TM117" s="37"/>
      <c r="TN117" s="37"/>
      <c r="TO117" s="37"/>
      <c r="TP117" s="37"/>
      <c r="TQ117" s="37"/>
      <c r="TR117" s="37"/>
      <c r="TS117" s="37"/>
      <c r="TT117" s="37"/>
      <c r="TU117" s="37"/>
      <c r="TV117" s="37"/>
      <c r="TW117" s="37"/>
      <c r="TX117" s="37"/>
      <c r="TY117" s="37"/>
      <c r="TZ117" s="37"/>
      <c r="UA117" s="37"/>
      <c r="UB117" s="37"/>
      <c r="UC117" s="37"/>
      <c r="UD117" s="37"/>
      <c r="UE117" s="37"/>
      <c r="UF117" s="37"/>
      <c r="UG117" s="37"/>
      <c r="UH117" s="37"/>
      <c r="UI117" s="37"/>
      <c r="UJ117" s="37"/>
      <c r="UK117" s="37"/>
      <c r="UL117" s="37"/>
      <c r="UM117" s="37"/>
      <c r="UN117" s="37"/>
      <c r="UO117" s="37"/>
      <c r="UP117" s="37"/>
      <c r="UQ117" s="37"/>
      <c r="UR117" s="37"/>
      <c r="US117" s="37"/>
      <c r="UT117" s="37"/>
      <c r="UU117" s="37"/>
      <c r="UV117" s="37"/>
      <c r="UW117" s="37"/>
      <c r="UX117" s="37"/>
      <c r="UY117" s="37"/>
      <c r="UZ117" s="37"/>
      <c r="VA117" s="37"/>
      <c r="VB117" s="37"/>
      <c r="VC117" s="37"/>
      <c r="VD117" s="37"/>
      <c r="VE117" s="37"/>
      <c r="VF117" s="37"/>
      <c r="VG117" s="37"/>
      <c r="VH117" s="37"/>
      <c r="VI117" s="37"/>
      <c r="VJ117" s="37"/>
      <c r="VK117" s="37"/>
      <c r="VL117" s="37"/>
      <c r="VM117" s="37"/>
      <c r="VN117" s="37"/>
      <c r="VO117" s="37"/>
      <c r="VP117" s="37"/>
      <c r="VQ117" s="37"/>
      <c r="VR117" s="37"/>
      <c r="VS117" s="37"/>
      <c r="VT117" s="37"/>
      <c r="VU117" s="37"/>
      <c r="VV117" s="37"/>
      <c r="VW117" s="37"/>
      <c r="VX117" s="37"/>
      <c r="VY117" s="37"/>
      <c r="VZ117" s="37"/>
      <c r="WA117" s="37"/>
      <c r="WB117" s="37"/>
      <c r="WC117" s="37"/>
      <c r="WD117" s="37"/>
      <c r="WE117" s="37"/>
      <c r="WF117" s="37"/>
      <c r="WG117" s="37"/>
      <c r="WH117" s="37"/>
      <c r="WI117" s="37"/>
      <c r="WJ117" s="37"/>
      <c r="WK117" s="37"/>
      <c r="WL117" s="37"/>
      <c r="WM117" s="37"/>
      <c r="WN117" s="37"/>
      <c r="WO117" s="37"/>
      <c r="WP117" s="37"/>
      <c r="WQ117" s="37"/>
      <c r="WR117" s="37"/>
      <c r="WS117" s="37"/>
      <c r="WT117" s="37"/>
      <c r="WU117" s="37"/>
      <c r="WV117" s="37"/>
      <c r="WW117" s="37"/>
      <c r="WX117" s="37"/>
      <c r="WY117" s="37"/>
      <c r="WZ117" s="37"/>
      <c r="XA117" s="37"/>
      <c r="XB117" s="37"/>
      <c r="XC117" s="37"/>
      <c r="XD117" s="37"/>
      <c r="XE117" s="37"/>
      <c r="XF117" s="37"/>
      <c r="XG117" s="37"/>
      <c r="XH117" s="37"/>
      <c r="XI117" s="37"/>
      <c r="XJ117" s="37"/>
      <c r="XK117" s="37"/>
      <c r="XL117" s="37"/>
      <c r="XM117" s="37"/>
      <c r="XN117" s="37"/>
      <c r="XO117" s="37"/>
      <c r="XP117" s="37"/>
      <c r="XQ117" s="37"/>
      <c r="XR117" s="37"/>
      <c r="XS117" s="37"/>
      <c r="XT117" s="37"/>
      <c r="XU117" s="37"/>
      <c r="XV117" s="37"/>
      <c r="XW117" s="37"/>
      <c r="XX117" s="37"/>
      <c r="XY117" s="37"/>
      <c r="XZ117" s="37"/>
      <c r="YA117" s="37"/>
      <c r="YB117" s="37"/>
      <c r="YC117" s="37"/>
      <c r="YD117" s="37"/>
      <c r="YE117" s="37"/>
      <c r="YF117" s="37"/>
      <c r="YG117" s="37"/>
      <c r="YH117" s="37"/>
      <c r="YI117" s="37"/>
      <c r="YJ117" s="37"/>
      <c r="YK117" s="37"/>
      <c r="YL117" s="37"/>
      <c r="YM117" s="37"/>
      <c r="YN117" s="37"/>
      <c r="YO117" s="37"/>
      <c r="YP117" s="37"/>
      <c r="YQ117" s="37"/>
      <c r="YR117" s="37"/>
      <c r="YS117" s="37"/>
      <c r="YT117" s="37"/>
      <c r="YU117" s="37"/>
      <c r="YV117" s="37"/>
      <c r="YW117" s="37"/>
      <c r="YX117" s="37"/>
      <c r="YY117" s="37"/>
      <c r="YZ117" s="37"/>
    </row>
    <row r="118" spans="1:676" ht="14.25" customHeight="1" x14ac:dyDescent="0.25">
      <c r="A118" s="97"/>
      <c r="B118" s="315" t="s">
        <v>195</v>
      </c>
      <c r="C118" s="316"/>
      <c r="D118" s="316"/>
      <c r="E118" s="137"/>
      <c r="F118" s="317" t="s">
        <v>196</v>
      </c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8"/>
      <c r="V118" s="147" t="s">
        <v>197</v>
      </c>
      <c r="W118" s="100">
        <v>1.2</v>
      </c>
      <c r="Y118" s="101">
        <f>IF(W118="","",IF(AA118="",$Y$8*W118,IF($Y$8*W118&gt;(AA118+Z118),"!!!",$Y$8*W118)))</f>
        <v>76.8</v>
      </c>
      <c r="Z118" s="102">
        <f t="shared" si="14"/>
        <v>27.599999999999998</v>
      </c>
      <c r="AA118" s="103">
        <v>110.25</v>
      </c>
      <c r="AB118" s="103">
        <f t="shared" ref="AB118:AB123" si="19">IF(Z118="","",Z118+AA118)</f>
        <v>137.85</v>
      </c>
      <c r="AC118" s="271">
        <f t="shared" si="18"/>
        <v>48.8</v>
      </c>
    </row>
    <row r="119" spans="1:676" ht="14.25" customHeight="1" x14ac:dyDescent="0.25">
      <c r="A119" s="97"/>
      <c r="B119" s="319" t="s">
        <v>198</v>
      </c>
      <c r="C119" s="320"/>
      <c r="D119" s="320"/>
      <c r="E119" s="98"/>
      <c r="F119" s="325" t="s">
        <v>199</v>
      </c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6"/>
      <c r="V119" s="124" t="s">
        <v>198</v>
      </c>
      <c r="W119" s="114">
        <v>0.3</v>
      </c>
      <c r="Y119" s="107">
        <f>IF(W119="","",IF(AA118="",$Y$8*W119,IF($Y$8*W119&gt;(AA118+Z119),"!!!",$Y$8*W119)))</f>
        <v>19.2</v>
      </c>
      <c r="Z119" s="108">
        <f t="shared" si="14"/>
        <v>6.8999999999999995</v>
      </c>
      <c r="AA119" s="109">
        <v>27.94</v>
      </c>
      <c r="AB119" s="103">
        <f t="shared" si="19"/>
        <v>34.840000000000003</v>
      </c>
      <c r="AC119" s="271">
        <f t="shared" si="18"/>
        <v>12.2</v>
      </c>
    </row>
    <row r="120" spans="1:676" ht="14.25" customHeight="1" x14ac:dyDescent="0.25">
      <c r="A120" s="97"/>
      <c r="B120" s="319" t="s">
        <v>200</v>
      </c>
      <c r="C120" s="320"/>
      <c r="D120" s="320"/>
      <c r="E120" s="98"/>
      <c r="F120" s="325" t="s">
        <v>201</v>
      </c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6"/>
      <c r="V120" s="124" t="s">
        <v>200</v>
      </c>
      <c r="W120" s="114">
        <v>0.3</v>
      </c>
      <c r="Y120" s="107">
        <f t="shared" ref="Y120:Y124" si="20">IF(W120="","",IF(AA119="",$Y$8*W120,IF($Y$8*W120&gt;(AA119+Z120),"!!!",$Y$8*W120)))</f>
        <v>19.2</v>
      </c>
      <c r="Z120" s="108">
        <f t="shared" si="14"/>
        <v>6.8999999999999995</v>
      </c>
      <c r="AA120" s="109">
        <v>28</v>
      </c>
      <c r="AB120" s="103">
        <f t="shared" si="19"/>
        <v>34.9</v>
      </c>
      <c r="AC120" s="271">
        <f t="shared" si="18"/>
        <v>12.2</v>
      </c>
    </row>
    <row r="121" spans="1:676" ht="14.25" customHeight="1" x14ac:dyDescent="0.25">
      <c r="A121" s="97"/>
      <c r="B121" s="315" t="s">
        <v>202</v>
      </c>
      <c r="C121" s="316"/>
      <c r="D121" s="316"/>
      <c r="E121" s="137"/>
      <c r="F121" s="317" t="s">
        <v>203</v>
      </c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8"/>
      <c r="V121" s="126" t="s">
        <v>202</v>
      </c>
      <c r="W121" s="114">
        <v>0.3</v>
      </c>
      <c r="Y121" s="107">
        <f t="shared" si="20"/>
        <v>19.2</v>
      </c>
      <c r="Z121" s="108">
        <f t="shared" si="14"/>
        <v>6.8999999999999995</v>
      </c>
      <c r="AA121" s="109">
        <v>24.5</v>
      </c>
      <c r="AB121" s="103">
        <f t="shared" si="19"/>
        <v>31.4</v>
      </c>
      <c r="AC121" s="271">
        <f t="shared" si="18"/>
        <v>12.2</v>
      </c>
    </row>
    <row r="122" spans="1:676" ht="14.25" customHeight="1" x14ac:dyDescent="0.25">
      <c r="A122" s="97"/>
      <c r="B122" s="315" t="s">
        <v>204</v>
      </c>
      <c r="C122" s="316"/>
      <c r="D122" s="316"/>
      <c r="E122" s="137"/>
      <c r="F122" s="317" t="s">
        <v>205</v>
      </c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8"/>
      <c r="V122" s="126" t="s">
        <v>204</v>
      </c>
      <c r="W122" s="114">
        <v>0.3</v>
      </c>
      <c r="Y122" s="107">
        <f t="shared" si="20"/>
        <v>19.2</v>
      </c>
      <c r="Z122" s="108">
        <f t="shared" si="14"/>
        <v>6.8999999999999995</v>
      </c>
      <c r="AA122" s="109">
        <v>24.96</v>
      </c>
      <c r="AB122" s="103">
        <f t="shared" si="19"/>
        <v>31.86</v>
      </c>
      <c r="AC122" s="271">
        <f t="shared" si="18"/>
        <v>12.2</v>
      </c>
    </row>
    <row r="123" spans="1:676" ht="14.25" customHeight="1" x14ac:dyDescent="0.25">
      <c r="A123" s="97"/>
      <c r="B123" s="315" t="s">
        <v>206</v>
      </c>
      <c r="C123" s="316"/>
      <c r="D123" s="316"/>
      <c r="E123" s="198"/>
      <c r="F123" s="317" t="s">
        <v>207</v>
      </c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8"/>
      <c r="V123" s="127" t="s">
        <v>206</v>
      </c>
      <c r="W123" s="106">
        <v>0.6</v>
      </c>
      <c r="Y123" s="107">
        <f t="shared" si="20"/>
        <v>38.4</v>
      </c>
      <c r="Z123" s="108">
        <f t="shared" si="14"/>
        <v>13.799999999999999</v>
      </c>
      <c r="AA123" s="109">
        <v>68.7</v>
      </c>
      <c r="AB123" s="103">
        <f t="shared" si="19"/>
        <v>82.5</v>
      </c>
      <c r="AC123" s="271">
        <f t="shared" si="18"/>
        <v>24.4</v>
      </c>
    </row>
    <row r="124" spans="1:676" s="200" customFormat="1" ht="14.25" customHeight="1" x14ac:dyDescent="0.25">
      <c r="A124" s="199"/>
      <c r="B124" s="319" t="s">
        <v>208</v>
      </c>
      <c r="C124" s="320"/>
      <c r="D124" s="320"/>
      <c r="E124" s="49"/>
      <c r="F124" s="321" t="s">
        <v>209</v>
      </c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2"/>
      <c r="V124" s="105" t="s">
        <v>208</v>
      </c>
      <c r="W124" s="106">
        <v>0.3</v>
      </c>
      <c r="Y124" s="107">
        <f t="shared" si="20"/>
        <v>19.2</v>
      </c>
      <c r="Z124" s="108">
        <v>7</v>
      </c>
      <c r="AA124" s="288">
        <v>7.02</v>
      </c>
      <c r="AB124" s="103">
        <v>6.9</v>
      </c>
      <c r="AC124" s="271">
        <f>IF(Z124="","",Y124-ROUND(Z124,0))</f>
        <v>12.2</v>
      </c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  <c r="IW124" s="37"/>
      <c r="IX124" s="37"/>
      <c r="IY124" s="37"/>
      <c r="IZ124" s="37"/>
      <c r="JA124" s="37"/>
      <c r="JB124" s="37"/>
      <c r="JC124" s="37"/>
      <c r="JD124" s="37"/>
      <c r="JE124" s="37"/>
      <c r="JF124" s="37"/>
      <c r="JG124" s="37"/>
      <c r="JH124" s="37"/>
      <c r="JI124" s="37"/>
      <c r="JJ124" s="37"/>
      <c r="JK124" s="37"/>
      <c r="JL124" s="37"/>
      <c r="JM124" s="37"/>
      <c r="JN124" s="37"/>
      <c r="JO124" s="37"/>
      <c r="JP124" s="37"/>
      <c r="JQ124" s="37"/>
      <c r="JR124" s="37"/>
      <c r="JS124" s="37"/>
      <c r="JT124" s="37"/>
      <c r="JU124" s="37"/>
      <c r="JV124" s="37"/>
      <c r="JW124" s="37"/>
      <c r="JX124" s="37"/>
      <c r="JY124" s="37"/>
      <c r="JZ124" s="37"/>
      <c r="KA124" s="37"/>
      <c r="KB124" s="37"/>
      <c r="KC124" s="37"/>
      <c r="KD124" s="37"/>
      <c r="KE124" s="37"/>
      <c r="KF124" s="37"/>
      <c r="KG124" s="37"/>
      <c r="KH124" s="37"/>
      <c r="KI124" s="37"/>
      <c r="KJ124" s="37"/>
      <c r="KK124" s="37"/>
      <c r="KL124" s="37"/>
      <c r="KM124" s="37"/>
      <c r="KN124" s="37"/>
      <c r="KO124" s="37"/>
      <c r="KP124" s="37"/>
      <c r="KQ124" s="37"/>
      <c r="KR124" s="37"/>
      <c r="KS124" s="37"/>
      <c r="KT124" s="37"/>
      <c r="KU124" s="37"/>
      <c r="KV124" s="37"/>
      <c r="KW124" s="37"/>
      <c r="KX124" s="37"/>
      <c r="KY124" s="37"/>
      <c r="KZ124" s="37"/>
      <c r="LA124" s="37"/>
      <c r="LB124" s="37"/>
      <c r="LC124" s="37"/>
      <c r="LD124" s="37"/>
      <c r="LE124" s="37"/>
      <c r="LF124" s="37"/>
      <c r="LG124" s="37"/>
      <c r="LH124" s="37"/>
      <c r="LI124" s="37"/>
      <c r="LJ124" s="37"/>
      <c r="LK124" s="37"/>
      <c r="LL124" s="37"/>
      <c r="LM124" s="37"/>
      <c r="LN124" s="37"/>
      <c r="LO124" s="37"/>
      <c r="LP124" s="37"/>
      <c r="LQ124" s="37"/>
      <c r="LR124" s="37"/>
      <c r="LS124" s="37"/>
      <c r="LT124" s="37"/>
      <c r="LU124" s="37"/>
      <c r="LV124" s="37"/>
      <c r="LW124" s="37"/>
      <c r="LX124" s="37"/>
      <c r="LY124" s="37"/>
      <c r="LZ124" s="37"/>
      <c r="MA124" s="37"/>
      <c r="MB124" s="37"/>
      <c r="MC124" s="37"/>
      <c r="MD124" s="37"/>
      <c r="ME124" s="37"/>
      <c r="MF124" s="37"/>
      <c r="MG124" s="37"/>
      <c r="MH124" s="37"/>
      <c r="MI124" s="37"/>
      <c r="MJ124" s="37"/>
      <c r="MK124" s="37"/>
      <c r="ML124" s="37"/>
      <c r="MM124" s="37"/>
      <c r="MN124" s="37"/>
      <c r="MO124" s="37"/>
      <c r="MP124" s="37"/>
      <c r="MQ124" s="37"/>
      <c r="MR124" s="37"/>
      <c r="MS124" s="37"/>
      <c r="MT124" s="37"/>
      <c r="MU124" s="37"/>
      <c r="MV124" s="37"/>
      <c r="MW124" s="37"/>
      <c r="MX124" s="37"/>
      <c r="MY124" s="37"/>
      <c r="MZ124" s="37"/>
      <c r="NA124" s="37"/>
      <c r="NB124" s="37"/>
      <c r="NC124" s="37"/>
      <c r="ND124" s="37"/>
      <c r="NE124" s="37"/>
      <c r="NF124" s="37"/>
      <c r="NG124" s="37"/>
      <c r="NH124" s="37"/>
      <c r="NI124" s="37"/>
      <c r="NJ124" s="37"/>
      <c r="NK124" s="37"/>
      <c r="NL124" s="37"/>
      <c r="NM124" s="37"/>
      <c r="NN124" s="37"/>
      <c r="NO124" s="37"/>
      <c r="NP124" s="37"/>
      <c r="NQ124" s="37"/>
      <c r="NR124" s="37"/>
      <c r="NS124" s="37"/>
      <c r="NT124" s="37"/>
      <c r="NU124" s="37"/>
      <c r="NV124" s="37"/>
      <c r="NW124" s="37"/>
      <c r="NX124" s="37"/>
      <c r="NY124" s="37"/>
      <c r="NZ124" s="37"/>
      <c r="OA124" s="37"/>
      <c r="OB124" s="37"/>
      <c r="OC124" s="37"/>
      <c r="OD124" s="37"/>
      <c r="OE124" s="37"/>
      <c r="OF124" s="37"/>
      <c r="OG124" s="37"/>
      <c r="OH124" s="37"/>
      <c r="OI124" s="37"/>
      <c r="OJ124" s="37"/>
      <c r="OK124" s="37"/>
      <c r="OL124" s="37"/>
      <c r="OM124" s="37"/>
      <c r="ON124" s="37"/>
      <c r="OO124" s="37"/>
      <c r="OP124" s="37"/>
      <c r="OQ124" s="37"/>
      <c r="OR124" s="37"/>
      <c r="OS124" s="37"/>
      <c r="OT124" s="37"/>
      <c r="OU124" s="37"/>
      <c r="OV124" s="37"/>
      <c r="OW124" s="37"/>
      <c r="OX124" s="37"/>
      <c r="OY124" s="37"/>
      <c r="OZ124" s="37"/>
      <c r="PA124" s="37"/>
      <c r="PB124" s="37"/>
      <c r="PC124" s="37"/>
      <c r="PD124" s="37"/>
      <c r="PE124" s="37"/>
      <c r="PF124" s="37"/>
      <c r="PG124" s="37"/>
      <c r="PH124" s="37"/>
      <c r="PI124" s="37"/>
      <c r="PJ124" s="37"/>
      <c r="PK124" s="37"/>
      <c r="PL124" s="37"/>
      <c r="PM124" s="37"/>
      <c r="PN124" s="37"/>
      <c r="PO124" s="37"/>
      <c r="PP124" s="37"/>
      <c r="PQ124" s="37"/>
      <c r="PR124" s="37"/>
      <c r="PS124" s="37"/>
      <c r="PT124" s="37"/>
      <c r="PU124" s="37"/>
      <c r="PV124" s="37"/>
      <c r="PW124" s="37"/>
      <c r="PX124" s="37"/>
      <c r="PY124" s="37"/>
      <c r="PZ124" s="37"/>
      <c r="QA124" s="37"/>
      <c r="QB124" s="37"/>
      <c r="QC124" s="37"/>
      <c r="QD124" s="37"/>
      <c r="QE124" s="37"/>
      <c r="QF124" s="37"/>
      <c r="QG124" s="37"/>
      <c r="QH124" s="37"/>
      <c r="QI124" s="37"/>
      <c r="QJ124" s="37"/>
      <c r="QK124" s="37"/>
      <c r="QL124" s="37"/>
      <c r="QM124" s="37"/>
      <c r="QN124" s="37"/>
      <c r="QO124" s="37"/>
      <c r="QP124" s="37"/>
      <c r="QQ124" s="37"/>
      <c r="QR124" s="37"/>
      <c r="QS124" s="37"/>
      <c r="QT124" s="37"/>
      <c r="QU124" s="37"/>
      <c r="QV124" s="37"/>
      <c r="QW124" s="37"/>
      <c r="QX124" s="37"/>
      <c r="QY124" s="37"/>
      <c r="QZ124" s="37"/>
      <c r="RA124" s="37"/>
      <c r="RB124" s="37"/>
      <c r="RC124" s="37"/>
      <c r="RD124" s="37"/>
      <c r="RE124" s="37"/>
      <c r="RF124" s="37"/>
      <c r="RG124" s="37"/>
      <c r="RH124" s="37"/>
      <c r="RI124" s="37"/>
      <c r="RJ124" s="37"/>
      <c r="RK124" s="37"/>
      <c r="RL124" s="37"/>
      <c r="RM124" s="37"/>
      <c r="RN124" s="37"/>
      <c r="RO124" s="37"/>
      <c r="RP124" s="37"/>
      <c r="RQ124" s="37"/>
      <c r="RR124" s="37"/>
      <c r="RS124" s="37"/>
      <c r="RT124" s="37"/>
      <c r="RU124" s="37"/>
      <c r="RV124" s="37"/>
      <c r="RW124" s="37"/>
      <c r="RX124" s="37"/>
      <c r="RY124" s="37"/>
      <c r="RZ124" s="37"/>
      <c r="SA124" s="37"/>
      <c r="SB124" s="37"/>
      <c r="SC124" s="37"/>
      <c r="SD124" s="37"/>
      <c r="SE124" s="37"/>
      <c r="SF124" s="37"/>
      <c r="SG124" s="37"/>
      <c r="SH124" s="37"/>
      <c r="SI124" s="37"/>
      <c r="SJ124" s="37"/>
      <c r="SK124" s="37"/>
      <c r="SL124" s="37"/>
      <c r="SM124" s="37"/>
      <c r="SN124" s="37"/>
      <c r="SO124" s="37"/>
      <c r="SP124" s="37"/>
      <c r="SQ124" s="37"/>
      <c r="SR124" s="37"/>
      <c r="SS124" s="37"/>
      <c r="ST124" s="37"/>
      <c r="SU124" s="37"/>
      <c r="SV124" s="37"/>
      <c r="SW124" s="37"/>
      <c r="SX124" s="37"/>
      <c r="SY124" s="37"/>
      <c r="SZ124" s="37"/>
      <c r="TA124" s="37"/>
      <c r="TB124" s="37"/>
      <c r="TC124" s="37"/>
      <c r="TD124" s="37"/>
      <c r="TE124" s="37"/>
      <c r="TF124" s="37"/>
      <c r="TG124" s="37"/>
      <c r="TH124" s="37"/>
      <c r="TI124" s="37"/>
      <c r="TJ124" s="37"/>
      <c r="TK124" s="37"/>
      <c r="TL124" s="37"/>
      <c r="TM124" s="37"/>
      <c r="TN124" s="37"/>
      <c r="TO124" s="37"/>
      <c r="TP124" s="37"/>
      <c r="TQ124" s="37"/>
      <c r="TR124" s="37"/>
      <c r="TS124" s="37"/>
      <c r="TT124" s="37"/>
      <c r="TU124" s="37"/>
      <c r="TV124" s="37"/>
      <c r="TW124" s="37"/>
      <c r="TX124" s="37"/>
      <c r="TY124" s="37"/>
      <c r="TZ124" s="37"/>
      <c r="UA124" s="37"/>
      <c r="UB124" s="37"/>
      <c r="UC124" s="37"/>
      <c r="UD124" s="37"/>
      <c r="UE124" s="37"/>
      <c r="UF124" s="37"/>
      <c r="UG124" s="37"/>
      <c r="UH124" s="37"/>
      <c r="UI124" s="37"/>
      <c r="UJ124" s="37"/>
      <c r="UK124" s="37"/>
      <c r="UL124" s="37"/>
      <c r="UM124" s="37"/>
      <c r="UN124" s="37"/>
      <c r="UO124" s="37"/>
      <c r="UP124" s="37"/>
      <c r="UQ124" s="37"/>
      <c r="UR124" s="37"/>
      <c r="US124" s="37"/>
      <c r="UT124" s="37"/>
      <c r="UU124" s="37"/>
      <c r="UV124" s="37"/>
      <c r="UW124" s="37"/>
      <c r="UX124" s="37"/>
      <c r="UY124" s="37"/>
      <c r="UZ124" s="37"/>
      <c r="VA124" s="37"/>
      <c r="VB124" s="37"/>
      <c r="VC124" s="37"/>
      <c r="VD124" s="37"/>
      <c r="VE124" s="37"/>
      <c r="VF124" s="37"/>
      <c r="VG124" s="37"/>
      <c r="VH124" s="37"/>
      <c r="VI124" s="37"/>
      <c r="VJ124" s="37"/>
      <c r="VK124" s="37"/>
      <c r="VL124" s="37"/>
      <c r="VM124" s="37"/>
      <c r="VN124" s="37"/>
      <c r="VO124" s="37"/>
      <c r="VP124" s="37"/>
      <c r="VQ124" s="37"/>
      <c r="VR124" s="37"/>
      <c r="VS124" s="37"/>
      <c r="VT124" s="37"/>
      <c r="VU124" s="37"/>
      <c r="VV124" s="37"/>
      <c r="VW124" s="37"/>
      <c r="VX124" s="37"/>
      <c r="VY124" s="37"/>
      <c r="VZ124" s="37"/>
      <c r="WA124" s="37"/>
      <c r="WB124" s="37"/>
      <c r="WC124" s="37"/>
      <c r="WD124" s="37"/>
      <c r="WE124" s="37"/>
      <c r="WF124" s="37"/>
      <c r="WG124" s="37"/>
      <c r="WH124" s="37"/>
      <c r="WI124" s="37"/>
      <c r="WJ124" s="37"/>
      <c r="WK124" s="37"/>
      <c r="WL124" s="37"/>
      <c r="WM124" s="37"/>
      <c r="WN124" s="37"/>
      <c r="WO124" s="37"/>
      <c r="WP124" s="37"/>
      <c r="WQ124" s="37"/>
      <c r="WR124" s="37"/>
      <c r="WS124" s="37"/>
      <c r="WT124" s="37"/>
      <c r="WU124" s="37"/>
      <c r="WV124" s="37"/>
      <c r="WW124" s="37"/>
      <c r="WX124" s="37"/>
      <c r="WY124" s="37"/>
      <c r="WZ124" s="37"/>
      <c r="XA124" s="37"/>
      <c r="XB124" s="37"/>
      <c r="XC124" s="37"/>
      <c r="XD124" s="37"/>
      <c r="XE124" s="37"/>
      <c r="XF124" s="37"/>
      <c r="XG124" s="37"/>
      <c r="XH124" s="37"/>
      <c r="XI124" s="37"/>
      <c r="XJ124" s="37"/>
      <c r="XK124" s="37"/>
      <c r="XL124" s="37"/>
      <c r="XM124" s="37"/>
      <c r="XN124" s="37"/>
      <c r="XO124" s="37"/>
      <c r="XP124" s="37"/>
      <c r="XQ124" s="37"/>
      <c r="XR124" s="37"/>
      <c r="XS124" s="37"/>
      <c r="XT124" s="37"/>
      <c r="XU124" s="37"/>
      <c r="XV124" s="37"/>
      <c r="XW124" s="37"/>
      <c r="XX124" s="37"/>
      <c r="XY124" s="37"/>
      <c r="XZ124" s="37"/>
      <c r="YA124" s="37"/>
      <c r="YB124" s="37"/>
      <c r="YC124" s="37"/>
      <c r="YD124" s="37"/>
      <c r="YE124" s="37"/>
      <c r="YF124" s="37"/>
      <c r="YG124" s="37"/>
      <c r="YH124" s="37"/>
      <c r="YI124" s="37"/>
      <c r="YJ124" s="37"/>
      <c r="YK124" s="37"/>
      <c r="YL124" s="37"/>
      <c r="YM124" s="37"/>
      <c r="YN124" s="37"/>
      <c r="YO124" s="37"/>
      <c r="YP124" s="37"/>
      <c r="YQ124" s="37"/>
      <c r="YR124" s="37"/>
      <c r="YS124" s="37"/>
      <c r="YT124" s="37"/>
      <c r="YU124" s="37"/>
      <c r="YV124" s="37"/>
      <c r="YW124" s="37"/>
      <c r="YX124" s="37"/>
      <c r="YY124" s="37"/>
      <c r="YZ124" s="37"/>
    </row>
    <row r="125" spans="1:676" s="85" customFormat="1" ht="13.5" customHeight="1" thickBot="1" x14ac:dyDescent="0.3">
      <c r="A125" s="76"/>
      <c r="B125" s="201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1"/>
      <c r="P125" s="202"/>
      <c r="Q125" s="202"/>
      <c r="R125" s="202"/>
      <c r="S125" s="202"/>
      <c r="T125" s="201"/>
      <c r="U125" s="202"/>
      <c r="V125" s="203"/>
      <c r="W125" s="204"/>
      <c r="X125" s="205"/>
      <c r="Y125" s="206"/>
      <c r="Z125" s="207"/>
      <c r="AA125" s="208"/>
      <c r="AB125" s="209"/>
      <c r="AC125" s="2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  <c r="IW125" s="75"/>
      <c r="IX125" s="75"/>
      <c r="IY125" s="75"/>
      <c r="IZ125" s="75"/>
      <c r="JA125" s="75"/>
      <c r="JB125" s="75"/>
      <c r="JC125" s="75"/>
      <c r="JD125" s="75"/>
      <c r="JE125" s="75"/>
      <c r="JF125" s="75"/>
      <c r="JG125" s="75"/>
      <c r="JH125" s="75"/>
      <c r="JI125" s="75"/>
      <c r="JJ125" s="75"/>
      <c r="JK125" s="75"/>
      <c r="JL125" s="75"/>
      <c r="JM125" s="75"/>
      <c r="JN125" s="75"/>
      <c r="JO125" s="75"/>
      <c r="JP125" s="75"/>
      <c r="JQ125" s="75"/>
      <c r="JR125" s="75"/>
      <c r="JS125" s="75"/>
      <c r="JT125" s="75"/>
      <c r="JU125" s="75"/>
      <c r="JV125" s="75"/>
      <c r="JW125" s="75"/>
      <c r="JX125" s="75"/>
      <c r="JY125" s="75"/>
      <c r="JZ125" s="75"/>
      <c r="KA125" s="75"/>
      <c r="KB125" s="75"/>
      <c r="KC125" s="75"/>
      <c r="KD125" s="75"/>
      <c r="KE125" s="75"/>
      <c r="KF125" s="75"/>
      <c r="KG125" s="75"/>
      <c r="KH125" s="75"/>
      <c r="KI125" s="75"/>
      <c r="KJ125" s="75"/>
      <c r="KK125" s="75"/>
      <c r="KL125" s="75"/>
      <c r="KM125" s="75"/>
      <c r="KN125" s="75"/>
      <c r="KO125" s="75"/>
      <c r="KP125" s="75"/>
      <c r="KQ125" s="75"/>
      <c r="KR125" s="75"/>
      <c r="KS125" s="75"/>
      <c r="KT125" s="75"/>
      <c r="KU125" s="75"/>
      <c r="KV125" s="75"/>
      <c r="KW125" s="75"/>
      <c r="KX125" s="75"/>
      <c r="KY125" s="75"/>
      <c r="KZ125" s="75"/>
      <c r="LA125" s="75"/>
      <c r="LB125" s="75"/>
      <c r="LC125" s="75"/>
      <c r="LD125" s="75"/>
      <c r="LE125" s="75"/>
      <c r="LF125" s="75"/>
      <c r="LG125" s="75"/>
      <c r="LH125" s="75"/>
      <c r="LI125" s="75"/>
      <c r="LJ125" s="75"/>
      <c r="LK125" s="75"/>
      <c r="LL125" s="75"/>
      <c r="LM125" s="75"/>
      <c r="LN125" s="75"/>
      <c r="LO125" s="75"/>
      <c r="LP125" s="75"/>
      <c r="LQ125" s="75"/>
      <c r="LR125" s="75"/>
      <c r="LS125" s="75"/>
      <c r="LT125" s="75"/>
      <c r="LU125" s="75"/>
      <c r="LV125" s="75"/>
      <c r="LW125" s="75"/>
      <c r="LX125" s="75"/>
      <c r="LY125" s="75"/>
      <c r="LZ125" s="75"/>
      <c r="MA125" s="75"/>
      <c r="MB125" s="75"/>
      <c r="MC125" s="75"/>
      <c r="MD125" s="75"/>
      <c r="ME125" s="75"/>
      <c r="MF125" s="75"/>
      <c r="MG125" s="75"/>
      <c r="MH125" s="75"/>
      <c r="MI125" s="75"/>
      <c r="MJ125" s="75"/>
      <c r="MK125" s="75"/>
      <c r="ML125" s="75"/>
      <c r="MM125" s="75"/>
      <c r="MN125" s="75"/>
      <c r="MO125" s="75"/>
      <c r="MP125" s="75"/>
      <c r="MQ125" s="75"/>
      <c r="MR125" s="75"/>
      <c r="MS125" s="75"/>
      <c r="MT125" s="75"/>
      <c r="MU125" s="75"/>
      <c r="MV125" s="75"/>
      <c r="MW125" s="75"/>
      <c r="MX125" s="75"/>
      <c r="MY125" s="75"/>
      <c r="MZ125" s="75"/>
      <c r="NA125" s="75"/>
      <c r="NB125" s="75"/>
      <c r="NC125" s="75"/>
      <c r="ND125" s="75"/>
      <c r="NE125" s="75"/>
      <c r="NF125" s="75"/>
      <c r="NG125" s="75"/>
      <c r="NH125" s="75"/>
      <c r="NI125" s="75"/>
      <c r="NJ125" s="75"/>
      <c r="NK125" s="75"/>
      <c r="NL125" s="75"/>
      <c r="NM125" s="75"/>
      <c r="NN125" s="75"/>
      <c r="NO125" s="75"/>
      <c r="NP125" s="75"/>
      <c r="NQ125" s="75"/>
      <c r="NR125" s="75"/>
      <c r="NS125" s="75"/>
      <c r="NT125" s="75"/>
      <c r="NU125" s="75"/>
      <c r="NV125" s="75"/>
      <c r="NW125" s="75"/>
      <c r="NX125" s="75"/>
      <c r="NY125" s="75"/>
      <c r="NZ125" s="75"/>
      <c r="OA125" s="75"/>
      <c r="OB125" s="75"/>
      <c r="OC125" s="75"/>
      <c r="OD125" s="75"/>
      <c r="OE125" s="75"/>
      <c r="OF125" s="75"/>
      <c r="OG125" s="75"/>
      <c r="OH125" s="75"/>
      <c r="OI125" s="75"/>
      <c r="OJ125" s="75"/>
      <c r="OK125" s="75"/>
      <c r="OL125" s="75"/>
      <c r="OM125" s="75"/>
      <c r="ON125" s="75"/>
      <c r="OO125" s="75"/>
      <c r="OP125" s="75"/>
      <c r="OQ125" s="75"/>
      <c r="OR125" s="75"/>
      <c r="OS125" s="75"/>
      <c r="OT125" s="75"/>
      <c r="OU125" s="75"/>
      <c r="OV125" s="75"/>
      <c r="OW125" s="75"/>
      <c r="OX125" s="75"/>
      <c r="OY125" s="75"/>
      <c r="OZ125" s="75"/>
      <c r="PA125" s="75"/>
      <c r="PB125" s="75"/>
      <c r="PC125" s="75"/>
      <c r="PD125" s="75"/>
      <c r="PE125" s="75"/>
      <c r="PF125" s="75"/>
      <c r="PG125" s="75"/>
      <c r="PH125" s="75"/>
      <c r="PI125" s="75"/>
      <c r="PJ125" s="75"/>
      <c r="PK125" s="75"/>
      <c r="PL125" s="75"/>
      <c r="PM125" s="75"/>
      <c r="PN125" s="75"/>
      <c r="PO125" s="75"/>
      <c r="PP125" s="75"/>
      <c r="PQ125" s="75"/>
      <c r="PR125" s="75"/>
      <c r="PS125" s="75"/>
      <c r="PT125" s="75"/>
      <c r="PU125" s="75"/>
      <c r="PV125" s="75"/>
      <c r="PW125" s="75"/>
      <c r="PX125" s="75"/>
      <c r="PY125" s="75"/>
      <c r="PZ125" s="75"/>
      <c r="QA125" s="75"/>
      <c r="QB125" s="75"/>
      <c r="QC125" s="75"/>
      <c r="QD125" s="75"/>
      <c r="QE125" s="75"/>
      <c r="QF125" s="75"/>
      <c r="QG125" s="75"/>
      <c r="QH125" s="75"/>
      <c r="QI125" s="75"/>
      <c r="QJ125" s="75"/>
      <c r="QK125" s="75"/>
      <c r="QL125" s="75"/>
      <c r="QM125" s="75"/>
      <c r="QN125" s="75"/>
      <c r="QO125" s="75"/>
      <c r="QP125" s="75"/>
      <c r="QQ125" s="75"/>
      <c r="QR125" s="75"/>
      <c r="QS125" s="75"/>
      <c r="QT125" s="75"/>
      <c r="QU125" s="75"/>
      <c r="QV125" s="75"/>
      <c r="QW125" s="75"/>
      <c r="QX125" s="75"/>
      <c r="QY125" s="75"/>
      <c r="QZ125" s="75"/>
      <c r="RA125" s="75"/>
      <c r="RB125" s="75"/>
      <c r="RC125" s="75"/>
      <c r="RD125" s="75"/>
      <c r="RE125" s="75"/>
      <c r="RF125" s="75"/>
      <c r="RG125" s="75"/>
      <c r="RH125" s="75"/>
      <c r="RI125" s="75"/>
      <c r="RJ125" s="75"/>
      <c r="RK125" s="75"/>
      <c r="RL125" s="75"/>
      <c r="RM125" s="75"/>
      <c r="RN125" s="75"/>
      <c r="RO125" s="75"/>
      <c r="RP125" s="75"/>
      <c r="RQ125" s="75"/>
      <c r="RR125" s="75"/>
      <c r="RS125" s="75"/>
      <c r="RT125" s="75"/>
      <c r="RU125" s="75"/>
      <c r="RV125" s="75"/>
      <c r="RW125" s="75"/>
      <c r="RX125" s="75"/>
      <c r="RY125" s="75"/>
      <c r="RZ125" s="75"/>
      <c r="SA125" s="75"/>
      <c r="SB125" s="75"/>
      <c r="SC125" s="75"/>
      <c r="SD125" s="75"/>
      <c r="SE125" s="75"/>
      <c r="SF125" s="75"/>
      <c r="SG125" s="75"/>
      <c r="SH125" s="75"/>
      <c r="SI125" s="75"/>
      <c r="SJ125" s="75"/>
      <c r="SK125" s="75"/>
      <c r="SL125" s="75"/>
      <c r="SM125" s="75"/>
      <c r="SN125" s="75"/>
      <c r="SO125" s="75"/>
      <c r="SP125" s="75"/>
      <c r="SQ125" s="75"/>
      <c r="SR125" s="75"/>
      <c r="SS125" s="75"/>
      <c r="ST125" s="75"/>
      <c r="SU125" s="75"/>
      <c r="SV125" s="75"/>
      <c r="SW125" s="75"/>
      <c r="SX125" s="75"/>
      <c r="SY125" s="75"/>
      <c r="SZ125" s="75"/>
      <c r="TA125" s="75"/>
      <c r="TB125" s="75"/>
      <c r="TC125" s="75"/>
      <c r="TD125" s="75"/>
      <c r="TE125" s="75"/>
      <c r="TF125" s="75"/>
      <c r="TG125" s="75"/>
      <c r="TH125" s="75"/>
      <c r="TI125" s="75"/>
      <c r="TJ125" s="75"/>
      <c r="TK125" s="75"/>
      <c r="TL125" s="75"/>
      <c r="TM125" s="75"/>
      <c r="TN125" s="75"/>
      <c r="TO125" s="75"/>
      <c r="TP125" s="75"/>
      <c r="TQ125" s="75"/>
      <c r="TR125" s="75"/>
      <c r="TS125" s="75"/>
      <c r="TT125" s="75"/>
      <c r="TU125" s="75"/>
      <c r="TV125" s="75"/>
      <c r="TW125" s="75"/>
      <c r="TX125" s="75"/>
      <c r="TY125" s="75"/>
      <c r="TZ125" s="75"/>
      <c r="UA125" s="75"/>
      <c r="UB125" s="75"/>
      <c r="UC125" s="75"/>
      <c r="UD125" s="75"/>
      <c r="UE125" s="75"/>
      <c r="UF125" s="75"/>
      <c r="UG125" s="75"/>
      <c r="UH125" s="75"/>
      <c r="UI125" s="75"/>
      <c r="UJ125" s="75"/>
      <c r="UK125" s="75"/>
      <c r="UL125" s="75"/>
      <c r="UM125" s="75"/>
      <c r="UN125" s="75"/>
      <c r="UO125" s="75"/>
      <c r="UP125" s="75"/>
      <c r="UQ125" s="75"/>
      <c r="UR125" s="75"/>
      <c r="US125" s="75"/>
      <c r="UT125" s="75"/>
      <c r="UU125" s="75"/>
      <c r="UV125" s="75"/>
      <c r="UW125" s="75"/>
      <c r="UX125" s="75"/>
      <c r="UY125" s="75"/>
      <c r="UZ125" s="75"/>
      <c r="VA125" s="75"/>
      <c r="VB125" s="75"/>
      <c r="VC125" s="75"/>
      <c r="VD125" s="75"/>
      <c r="VE125" s="75"/>
      <c r="VF125" s="75"/>
      <c r="VG125" s="75"/>
      <c r="VH125" s="75"/>
      <c r="VI125" s="75"/>
      <c r="VJ125" s="75"/>
      <c r="VK125" s="75"/>
      <c r="VL125" s="75"/>
      <c r="VM125" s="75"/>
      <c r="VN125" s="75"/>
      <c r="VO125" s="75"/>
      <c r="VP125" s="75"/>
      <c r="VQ125" s="75"/>
      <c r="VR125" s="75"/>
      <c r="VS125" s="75"/>
      <c r="VT125" s="75"/>
      <c r="VU125" s="75"/>
      <c r="VV125" s="75"/>
      <c r="VW125" s="75"/>
      <c r="VX125" s="75"/>
      <c r="VY125" s="75"/>
      <c r="VZ125" s="75"/>
      <c r="WA125" s="75"/>
      <c r="WB125" s="75"/>
      <c r="WC125" s="75"/>
      <c r="WD125" s="75"/>
      <c r="WE125" s="75"/>
      <c r="WF125" s="75"/>
      <c r="WG125" s="75"/>
      <c r="WH125" s="75"/>
      <c r="WI125" s="75"/>
      <c r="WJ125" s="75"/>
      <c r="WK125" s="75"/>
      <c r="WL125" s="75"/>
      <c r="WM125" s="75"/>
      <c r="WN125" s="75"/>
      <c r="WO125" s="75"/>
      <c r="WP125" s="75"/>
      <c r="WQ125" s="75"/>
      <c r="WR125" s="75"/>
      <c r="WS125" s="75"/>
      <c r="WT125" s="75"/>
      <c r="WU125" s="75"/>
      <c r="WV125" s="75"/>
      <c r="WW125" s="75"/>
      <c r="WX125" s="75"/>
      <c r="WY125" s="75"/>
      <c r="WZ125" s="75"/>
      <c r="XA125" s="75"/>
      <c r="XB125" s="75"/>
      <c r="XC125" s="75"/>
      <c r="XD125" s="75"/>
      <c r="XE125" s="75"/>
      <c r="XF125" s="75"/>
      <c r="XG125" s="75"/>
      <c r="XH125" s="75"/>
      <c r="XI125" s="75"/>
      <c r="XJ125" s="75"/>
      <c r="XK125" s="75"/>
      <c r="XL125" s="75"/>
      <c r="XM125" s="75"/>
      <c r="XN125" s="75"/>
      <c r="XO125" s="75"/>
      <c r="XP125" s="75"/>
      <c r="XQ125" s="75"/>
      <c r="XR125" s="75"/>
      <c r="XS125" s="75"/>
      <c r="XT125" s="75"/>
      <c r="XU125" s="75"/>
      <c r="XV125" s="75"/>
      <c r="XW125" s="75"/>
      <c r="XX125" s="75"/>
      <c r="XY125" s="75"/>
      <c r="XZ125" s="75"/>
      <c r="YA125" s="75"/>
      <c r="YB125" s="75"/>
      <c r="YC125" s="75"/>
      <c r="YD125" s="75"/>
      <c r="YE125" s="75"/>
      <c r="YF125" s="75"/>
      <c r="YG125" s="75"/>
      <c r="YH125" s="75"/>
      <c r="YI125" s="75"/>
      <c r="YJ125" s="75"/>
      <c r="YK125" s="75"/>
      <c r="YL125" s="75"/>
      <c r="YM125" s="75"/>
      <c r="YN125" s="75"/>
      <c r="YO125" s="75"/>
      <c r="YP125" s="75"/>
      <c r="YQ125" s="75"/>
      <c r="YR125" s="75"/>
      <c r="YS125" s="75"/>
      <c r="YT125" s="75"/>
      <c r="YU125" s="75"/>
      <c r="YV125" s="75"/>
      <c r="YW125" s="75"/>
      <c r="YX125" s="75"/>
      <c r="YY125" s="75"/>
      <c r="YZ125" s="75"/>
    </row>
    <row r="126" spans="1:676" ht="0.75" customHeight="1" thickBot="1" x14ac:dyDescent="0.3">
      <c r="A126" s="97"/>
      <c r="B126" s="210"/>
      <c r="C126" s="137"/>
      <c r="D126" s="211"/>
      <c r="E126" s="211"/>
      <c r="F126" s="211"/>
      <c r="G126" s="211"/>
      <c r="H126" s="211"/>
      <c r="I126" s="211"/>
      <c r="J126" s="211"/>
      <c r="K126" s="211"/>
      <c r="L126" s="211"/>
      <c r="M126" s="137"/>
      <c r="N126" s="137"/>
      <c r="O126" s="210"/>
      <c r="P126" s="137"/>
      <c r="Q126" s="137"/>
      <c r="R126" s="137"/>
      <c r="S126" s="137"/>
      <c r="T126" s="210"/>
      <c r="U126" s="137"/>
      <c r="AC126" s="271"/>
    </row>
    <row r="127" spans="1:676" ht="0.75" customHeight="1" x14ac:dyDescent="0.25">
      <c r="A127" s="97"/>
      <c r="B127" s="210"/>
      <c r="C127" s="217"/>
      <c r="D127" s="218"/>
      <c r="E127" s="218"/>
      <c r="F127" s="218"/>
      <c r="G127" s="218"/>
      <c r="H127" s="218"/>
      <c r="I127" s="218"/>
      <c r="J127" s="218"/>
      <c r="K127" s="218"/>
      <c r="L127" s="218"/>
      <c r="M127" s="89"/>
      <c r="N127" s="89"/>
      <c r="O127" s="88"/>
      <c r="P127" s="89"/>
      <c r="Q127" s="89"/>
      <c r="R127" s="89"/>
      <c r="S127" s="89"/>
      <c r="T127" s="88"/>
      <c r="U127" s="89"/>
      <c r="V127" s="219"/>
      <c r="W127" s="220"/>
      <c r="X127" s="221"/>
      <c r="Y127" s="222"/>
      <c r="Z127" s="223"/>
      <c r="AA127" s="224"/>
      <c r="AB127" s="225"/>
      <c r="AC127" s="271"/>
    </row>
    <row r="128" spans="1:676" ht="0.75" customHeight="1" x14ac:dyDescent="0.25">
      <c r="A128" s="97"/>
      <c r="B128" s="210"/>
      <c r="C128" s="226"/>
      <c r="D128" s="211"/>
      <c r="E128" s="211"/>
      <c r="F128" s="211"/>
      <c r="G128" s="211"/>
      <c r="H128" s="211"/>
      <c r="I128" s="211"/>
      <c r="J128" s="211"/>
      <c r="K128" s="211"/>
      <c r="L128" s="211"/>
      <c r="M128" s="137"/>
      <c r="N128" s="137"/>
      <c r="O128" s="210"/>
      <c r="P128" s="137"/>
      <c r="Q128" s="137"/>
      <c r="R128" s="137"/>
      <c r="S128" s="137"/>
      <c r="T128" s="210"/>
      <c r="U128" s="137"/>
      <c r="AB128" s="227"/>
      <c r="AC128" s="271"/>
    </row>
    <row r="129" spans="3:676" x14ac:dyDescent="0.2">
      <c r="C129" s="323" t="s">
        <v>210</v>
      </c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162"/>
      <c r="W129" s="163"/>
      <c r="X129" s="228"/>
      <c r="Y129" s="229"/>
      <c r="Z129" s="230"/>
      <c r="AA129" s="115"/>
      <c r="AB129" s="231"/>
      <c r="AC129" s="271"/>
    </row>
    <row r="130" spans="3:676" s="232" customFormat="1" x14ac:dyDescent="0.2">
      <c r="C130" s="310" t="s">
        <v>211</v>
      </c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162" t="s">
        <v>229</v>
      </c>
      <c r="W130" s="290">
        <v>0.8</v>
      </c>
      <c r="X130" s="233"/>
      <c r="Y130" s="234">
        <f t="shared" ref="Y130:Y135" si="21">IF(W130="","",IF(AA130="",$Y$8*W130,IF($Y$8*W130&gt;(AA130+Z130),"!!!",$Y$8*W130)))</f>
        <v>51.2</v>
      </c>
      <c r="Z130" s="235">
        <f t="shared" ref="Z130:Z135" si="22">IF(W130="","",$Z$8*W130)</f>
        <v>18.400000000000002</v>
      </c>
      <c r="AA130" s="236">
        <v>50.55</v>
      </c>
      <c r="AB130" s="237">
        <f t="shared" ref="AB130:AB135" si="23">IF(Z130="","",Z130+AA130)</f>
        <v>68.95</v>
      </c>
      <c r="AC130" s="238">
        <f t="shared" ref="AC130:AC135" si="24">IF(Z130="","",Y130-ROUND(Z130,0))</f>
        <v>33.200000000000003</v>
      </c>
    </row>
    <row r="131" spans="3:676" s="232" customFormat="1" x14ac:dyDescent="0.2">
      <c r="C131" s="310" t="s">
        <v>212</v>
      </c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162" t="s">
        <v>230</v>
      </c>
      <c r="W131" s="290">
        <v>0.8</v>
      </c>
      <c r="X131" s="233"/>
      <c r="Y131" s="234">
        <f t="shared" si="21"/>
        <v>51.2</v>
      </c>
      <c r="Z131" s="235">
        <f t="shared" si="22"/>
        <v>18.400000000000002</v>
      </c>
      <c r="AA131" s="236">
        <v>50.55</v>
      </c>
      <c r="AB131" s="237">
        <f t="shared" si="23"/>
        <v>68.95</v>
      </c>
      <c r="AC131" s="238">
        <f t="shared" si="24"/>
        <v>33.200000000000003</v>
      </c>
    </row>
    <row r="132" spans="3:676" s="232" customFormat="1" x14ac:dyDescent="0.2">
      <c r="C132" s="310" t="s">
        <v>213</v>
      </c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162" t="s">
        <v>231</v>
      </c>
      <c r="W132" s="290">
        <v>0.8</v>
      </c>
      <c r="X132" s="233"/>
      <c r="Y132" s="234">
        <f t="shared" si="21"/>
        <v>51.2</v>
      </c>
      <c r="Z132" s="235">
        <f t="shared" si="22"/>
        <v>18.400000000000002</v>
      </c>
      <c r="AA132" s="236">
        <v>50.55</v>
      </c>
      <c r="AB132" s="237">
        <f t="shared" si="23"/>
        <v>68.95</v>
      </c>
      <c r="AC132" s="238">
        <f t="shared" si="24"/>
        <v>33.200000000000003</v>
      </c>
    </row>
    <row r="133" spans="3:676" s="232" customFormat="1" x14ac:dyDescent="0.2">
      <c r="C133" s="310" t="s">
        <v>214</v>
      </c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162" t="s">
        <v>232</v>
      </c>
      <c r="W133" s="290">
        <v>0.8</v>
      </c>
      <c r="X133" s="233"/>
      <c r="Y133" s="234">
        <f t="shared" si="21"/>
        <v>51.2</v>
      </c>
      <c r="Z133" s="235">
        <f t="shared" si="22"/>
        <v>18.400000000000002</v>
      </c>
      <c r="AA133" s="236">
        <v>50.55</v>
      </c>
      <c r="AB133" s="237">
        <f t="shared" si="23"/>
        <v>68.95</v>
      </c>
      <c r="AC133" s="238">
        <f t="shared" si="24"/>
        <v>33.200000000000003</v>
      </c>
    </row>
    <row r="134" spans="3:676" s="232" customFormat="1" x14ac:dyDescent="0.2">
      <c r="C134" s="310" t="s">
        <v>215</v>
      </c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162" t="s">
        <v>233</v>
      </c>
      <c r="W134" s="290">
        <v>0.8</v>
      </c>
      <c r="X134" s="233"/>
      <c r="Y134" s="234">
        <f t="shared" si="21"/>
        <v>51.2</v>
      </c>
      <c r="Z134" s="235">
        <f t="shared" si="22"/>
        <v>18.400000000000002</v>
      </c>
      <c r="AA134" s="236">
        <v>50.55</v>
      </c>
      <c r="AB134" s="237">
        <f t="shared" si="23"/>
        <v>68.95</v>
      </c>
      <c r="AC134" s="238">
        <f t="shared" si="24"/>
        <v>33.200000000000003</v>
      </c>
    </row>
    <row r="135" spans="3:676" s="232" customFormat="1" ht="13.5" thickBot="1" x14ac:dyDescent="0.25">
      <c r="C135" s="312" t="s">
        <v>216</v>
      </c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239" t="s">
        <v>234</v>
      </c>
      <c r="W135" s="290">
        <v>0.8</v>
      </c>
      <c r="X135" s="240"/>
      <c r="Y135" s="241">
        <f t="shared" si="21"/>
        <v>51.2</v>
      </c>
      <c r="Z135" s="242">
        <f t="shared" si="22"/>
        <v>18.400000000000002</v>
      </c>
      <c r="AA135" s="243">
        <v>50.55</v>
      </c>
      <c r="AB135" s="244">
        <f t="shared" si="23"/>
        <v>68.95</v>
      </c>
      <c r="AC135" s="238">
        <f t="shared" si="24"/>
        <v>33.200000000000003</v>
      </c>
    </row>
    <row r="136" spans="3:676" s="44" customFormat="1" ht="13.5" thickBot="1" x14ac:dyDescent="0.25"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  <c r="IW136" s="37"/>
      <c r="IX136" s="37"/>
      <c r="IY136" s="37"/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  <c r="JM136" s="37"/>
      <c r="JN136" s="37"/>
      <c r="JO136" s="37"/>
      <c r="JP136" s="37"/>
      <c r="JQ136" s="37"/>
      <c r="JR136" s="37"/>
      <c r="JS136" s="37"/>
      <c r="JT136" s="37"/>
      <c r="JU136" s="37"/>
      <c r="JV136" s="37"/>
      <c r="JW136" s="37"/>
      <c r="JX136" s="37"/>
      <c r="JY136" s="37"/>
      <c r="JZ136" s="37"/>
      <c r="KA136" s="37"/>
      <c r="KB136" s="37"/>
      <c r="KC136" s="37"/>
      <c r="KD136" s="37"/>
      <c r="KE136" s="37"/>
      <c r="KF136" s="37"/>
      <c r="KG136" s="37"/>
      <c r="KH136" s="37"/>
      <c r="KI136" s="37"/>
      <c r="KJ136" s="37"/>
      <c r="KK136" s="37"/>
      <c r="KL136" s="37"/>
      <c r="KM136" s="37"/>
      <c r="KN136" s="37"/>
      <c r="KO136" s="37"/>
      <c r="KP136" s="37"/>
      <c r="KQ136" s="37"/>
      <c r="KR136" s="37"/>
      <c r="KS136" s="37"/>
      <c r="KT136" s="37"/>
      <c r="KU136" s="37"/>
      <c r="KV136" s="37"/>
      <c r="KW136" s="37"/>
      <c r="KX136" s="37"/>
      <c r="KY136" s="37"/>
      <c r="KZ136" s="37"/>
      <c r="LA136" s="37"/>
      <c r="LB136" s="37"/>
      <c r="LC136" s="37"/>
      <c r="LD136" s="37"/>
      <c r="LE136" s="37"/>
      <c r="LF136" s="37"/>
      <c r="LG136" s="37"/>
      <c r="LH136" s="37"/>
      <c r="LI136" s="37"/>
      <c r="LJ136" s="37"/>
      <c r="LK136" s="37"/>
      <c r="LL136" s="37"/>
      <c r="LM136" s="37"/>
      <c r="LN136" s="37"/>
      <c r="LO136" s="37"/>
      <c r="LP136" s="37"/>
      <c r="LQ136" s="37"/>
      <c r="LR136" s="37"/>
      <c r="LS136" s="37"/>
      <c r="LT136" s="37"/>
      <c r="LU136" s="37"/>
      <c r="LV136" s="37"/>
      <c r="LW136" s="37"/>
      <c r="LX136" s="37"/>
      <c r="LY136" s="37"/>
      <c r="LZ136" s="37"/>
      <c r="MA136" s="37"/>
      <c r="MB136" s="37"/>
      <c r="MC136" s="37"/>
      <c r="MD136" s="37"/>
      <c r="ME136" s="37"/>
      <c r="MF136" s="37"/>
      <c r="MG136" s="37"/>
      <c r="MH136" s="37"/>
      <c r="MI136" s="37"/>
      <c r="MJ136" s="37"/>
      <c r="MK136" s="37"/>
      <c r="ML136" s="37"/>
      <c r="MM136" s="37"/>
      <c r="MN136" s="37"/>
      <c r="MO136" s="37"/>
      <c r="MP136" s="37"/>
      <c r="MQ136" s="37"/>
      <c r="MR136" s="37"/>
      <c r="MS136" s="37"/>
      <c r="MT136" s="37"/>
      <c r="MU136" s="37"/>
      <c r="MV136" s="37"/>
      <c r="MW136" s="37"/>
      <c r="MX136" s="37"/>
      <c r="MY136" s="37"/>
      <c r="MZ136" s="37"/>
      <c r="NA136" s="37"/>
      <c r="NB136" s="37"/>
      <c r="NC136" s="37"/>
      <c r="ND136" s="37"/>
      <c r="NE136" s="37"/>
      <c r="NF136" s="37"/>
      <c r="NG136" s="37"/>
      <c r="NH136" s="37"/>
      <c r="NI136" s="37"/>
      <c r="NJ136" s="37"/>
      <c r="NK136" s="37"/>
      <c r="NL136" s="37"/>
      <c r="NM136" s="37"/>
      <c r="NN136" s="37"/>
      <c r="NO136" s="37"/>
      <c r="NP136" s="37"/>
      <c r="NQ136" s="37"/>
      <c r="NR136" s="37"/>
      <c r="NS136" s="37"/>
      <c r="NT136" s="37"/>
      <c r="NU136" s="37"/>
      <c r="NV136" s="37"/>
      <c r="NW136" s="37"/>
      <c r="NX136" s="37"/>
      <c r="NY136" s="37"/>
      <c r="NZ136" s="37"/>
      <c r="OA136" s="37"/>
      <c r="OB136" s="37"/>
      <c r="OC136" s="37"/>
      <c r="OD136" s="37"/>
      <c r="OE136" s="37"/>
      <c r="OF136" s="37"/>
      <c r="OG136" s="37"/>
      <c r="OH136" s="37"/>
      <c r="OI136" s="37"/>
      <c r="OJ136" s="37"/>
      <c r="OK136" s="37"/>
      <c r="OL136" s="37"/>
      <c r="OM136" s="37"/>
      <c r="ON136" s="37"/>
      <c r="OO136" s="37"/>
      <c r="OP136" s="37"/>
      <c r="OQ136" s="37"/>
      <c r="OR136" s="37"/>
      <c r="OS136" s="37"/>
      <c r="OT136" s="37"/>
      <c r="OU136" s="37"/>
      <c r="OV136" s="37"/>
      <c r="OW136" s="37"/>
      <c r="OX136" s="37"/>
      <c r="OY136" s="37"/>
      <c r="OZ136" s="37"/>
      <c r="PA136" s="37"/>
      <c r="PB136" s="37"/>
      <c r="PC136" s="37"/>
      <c r="PD136" s="37"/>
      <c r="PE136" s="37"/>
      <c r="PF136" s="37"/>
      <c r="PG136" s="37"/>
      <c r="PH136" s="37"/>
      <c r="PI136" s="37"/>
      <c r="PJ136" s="37"/>
      <c r="PK136" s="37"/>
      <c r="PL136" s="37"/>
      <c r="PM136" s="37"/>
      <c r="PN136" s="37"/>
      <c r="PO136" s="37"/>
      <c r="PP136" s="37"/>
      <c r="PQ136" s="37"/>
      <c r="PR136" s="37"/>
      <c r="PS136" s="37"/>
      <c r="PT136" s="37"/>
      <c r="PU136" s="37"/>
      <c r="PV136" s="37"/>
      <c r="PW136" s="37"/>
      <c r="PX136" s="37"/>
      <c r="PY136" s="37"/>
      <c r="PZ136" s="37"/>
      <c r="QA136" s="37"/>
      <c r="QB136" s="37"/>
      <c r="QC136" s="37"/>
      <c r="QD136" s="37"/>
      <c r="QE136" s="37"/>
      <c r="QF136" s="37"/>
      <c r="QG136" s="37"/>
      <c r="QH136" s="37"/>
      <c r="QI136" s="37"/>
      <c r="QJ136" s="37"/>
      <c r="QK136" s="37"/>
      <c r="QL136" s="37"/>
      <c r="QM136" s="37"/>
      <c r="QN136" s="37"/>
      <c r="QO136" s="37"/>
      <c r="QP136" s="37"/>
      <c r="QQ136" s="37"/>
      <c r="QR136" s="37"/>
      <c r="QS136" s="37"/>
      <c r="QT136" s="37"/>
      <c r="QU136" s="37"/>
      <c r="QV136" s="37"/>
      <c r="QW136" s="37"/>
      <c r="QX136" s="37"/>
      <c r="QY136" s="37"/>
      <c r="QZ136" s="37"/>
      <c r="RA136" s="37"/>
      <c r="RB136" s="37"/>
      <c r="RC136" s="37"/>
      <c r="RD136" s="37"/>
      <c r="RE136" s="37"/>
      <c r="RF136" s="37"/>
      <c r="RG136" s="37"/>
      <c r="RH136" s="37"/>
      <c r="RI136" s="37"/>
      <c r="RJ136" s="37"/>
      <c r="RK136" s="37"/>
      <c r="RL136" s="37"/>
      <c r="RM136" s="37"/>
      <c r="RN136" s="37"/>
      <c r="RO136" s="37"/>
      <c r="RP136" s="37"/>
      <c r="RQ136" s="37"/>
      <c r="RR136" s="37"/>
      <c r="RS136" s="37"/>
      <c r="RT136" s="37"/>
      <c r="RU136" s="37"/>
      <c r="RV136" s="37"/>
      <c r="RW136" s="37"/>
      <c r="RX136" s="37"/>
      <c r="RY136" s="37"/>
      <c r="RZ136" s="37"/>
      <c r="SA136" s="37"/>
      <c r="SB136" s="37"/>
      <c r="SC136" s="37"/>
      <c r="SD136" s="37"/>
      <c r="SE136" s="37"/>
      <c r="SF136" s="37"/>
      <c r="SG136" s="37"/>
      <c r="SH136" s="37"/>
      <c r="SI136" s="37"/>
      <c r="SJ136" s="37"/>
      <c r="SK136" s="37"/>
      <c r="SL136" s="37"/>
      <c r="SM136" s="37"/>
      <c r="SN136" s="37"/>
      <c r="SO136" s="37"/>
      <c r="SP136" s="37"/>
      <c r="SQ136" s="37"/>
      <c r="SR136" s="37"/>
      <c r="SS136" s="37"/>
      <c r="ST136" s="37"/>
      <c r="SU136" s="37"/>
      <c r="SV136" s="37"/>
      <c r="SW136" s="37"/>
      <c r="SX136" s="37"/>
      <c r="SY136" s="37"/>
      <c r="SZ136" s="37"/>
      <c r="TA136" s="37"/>
      <c r="TB136" s="37"/>
      <c r="TC136" s="37"/>
      <c r="TD136" s="37"/>
      <c r="TE136" s="37"/>
      <c r="TF136" s="37"/>
      <c r="TG136" s="37"/>
      <c r="TH136" s="37"/>
      <c r="TI136" s="37"/>
      <c r="TJ136" s="37"/>
      <c r="TK136" s="37"/>
      <c r="TL136" s="37"/>
      <c r="TM136" s="37"/>
      <c r="TN136" s="37"/>
      <c r="TO136" s="37"/>
      <c r="TP136" s="37"/>
      <c r="TQ136" s="37"/>
      <c r="TR136" s="37"/>
      <c r="TS136" s="37"/>
      <c r="TT136" s="37"/>
      <c r="TU136" s="37"/>
      <c r="TV136" s="37"/>
      <c r="TW136" s="37"/>
      <c r="TX136" s="37"/>
      <c r="TY136" s="37"/>
      <c r="TZ136" s="37"/>
      <c r="UA136" s="37"/>
      <c r="UB136" s="37"/>
      <c r="UC136" s="37"/>
      <c r="UD136" s="37"/>
      <c r="UE136" s="37"/>
      <c r="UF136" s="37"/>
      <c r="UG136" s="37"/>
      <c r="UH136" s="37"/>
      <c r="UI136" s="37"/>
      <c r="UJ136" s="37"/>
      <c r="UK136" s="37"/>
      <c r="UL136" s="37"/>
      <c r="UM136" s="37"/>
      <c r="UN136" s="37"/>
      <c r="UO136" s="37"/>
      <c r="UP136" s="37"/>
      <c r="UQ136" s="37"/>
      <c r="UR136" s="37"/>
      <c r="US136" s="37"/>
      <c r="UT136" s="37"/>
      <c r="UU136" s="37"/>
      <c r="UV136" s="37"/>
      <c r="UW136" s="37"/>
      <c r="UX136" s="37"/>
      <c r="UY136" s="37"/>
      <c r="UZ136" s="37"/>
      <c r="VA136" s="37"/>
      <c r="VB136" s="37"/>
      <c r="VC136" s="37"/>
      <c r="VD136" s="37"/>
      <c r="VE136" s="37"/>
      <c r="VF136" s="37"/>
      <c r="VG136" s="37"/>
      <c r="VH136" s="37"/>
      <c r="VI136" s="37"/>
      <c r="VJ136" s="37"/>
      <c r="VK136" s="37"/>
      <c r="VL136" s="37"/>
      <c r="VM136" s="37"/>
      <c r="VN136" s="37"/>
      <c r="VO136" s="37"/>
      <c r="VP136" s="37"/>
      <c r="VQ136" s="37"/>
      <c r="VR136" s="37"/>
      <c r="VS136" s="37"/>
      <c r="VT136" s="37"/>
      <c r="VU136" s="37"/>
      <c r="VV136" s="37"/>
      <c r="VW136" s="37"/>
      <c r="VX136" s="37"/>
      <c r="VY136" s="37"/>
      <c r="VZ136" s="37"/>
      <c r="WA136" s="37"/>
      <c r="WB136" s="37"/>
      <c r="WC136" s="37"/>
      <c r="WD136" s="37"/>
      <c r="WE136" s="37"/>
      <c r="WF136" s="37"/>
      <c r="WG136" s="37"/>
      <c r="WH136" s="37"/>
      <c r="WI136" s="37"/>
      <c r="WJ136" s="37"/>
      <c r="WK136" s="37"/>
      <c r="WL136" s="37"/>
      <c r="WM136" s="37"/>
      <c r="WN136" s="37"/>
      <c r="WO136" s="37"/>
      <c r="WP136" s="37"/>
      <c r="WQ136" s="37"/>
      <c r="WR136" s="37"/>
      <c r="WS136" s="37"/>
      <c r="WT136" s="37"/>
      <c r="WU136" s="37"/>
      <c r="WV136" s="37"/>
      <c r="WW136" s="37"/>
      <c r="WX136" s="37"/>
      <c r="WY136" s="37"/>
      <c r="WZ136" s="37"/>
      <c r="XA136" s="37"/>
      <c r="XB136" s="37"/>
      <c r="XC136" s="37"/>
      <c r="XD136" s="37"/>
      <c r="XE136" s="37"/>
      <c r="XF136" s="37"/>
      <c r="XG136" s="37"/>
      <c r="XH136" s="37"/>
      <c r="XI136" s="37"/>
      <c r="XJ136" s="37"/>
      <c r="XK136" s="37"/>
      <c r="XL136" s="37"/>
      <c r="XM136" s="37"/>
      <c r="XN136" s="37"/>
      <c r="XO136" s="37"/>
      <c r="XP136" s="37"/>
      <c r="XQ136" s="37"/>
      <c r="XR136" s="37"/>
      <c r="XS136" s="37"/>
      <c r="XT136" s="37"/>
      <c r="XU136" s="37"/>
      <c r="XV136" s="37"/>
      <c r="XW136" s="37"/>
      <c r="XX136" s="37"/>
      <c r="XY136" s="37"/>
      <c r="XZ136" s="37"/>
      <c r="YA136" s="37"/>
      <c r="YB136" s="37"/>
      <c r="YC136" s="37"/>
      <c r="YD136" s="37"/>
      <c r="YE136" s="37"/>
      <c r="YF136" s="37"/>
      <c r="YG136" s="37"/>
      <c r="YH136" s="37"/>
      <c r="YI136" s="37"/>
      <c r="YJ136" s="37"/>
      <c r="YK136" s="37"/>
      <c r="YL136" s="37"/>
      <c r="YM136" s="37"/>
      <c r="YN136" s="37"/>
      <c r="YO136" s="37"/>
      <c r="YP136" s="37"/>
      <c r="YQ136" s="37"/>
      <c r="YR136" s="37"/>
      <c r="YS136" s="37"/>
      <c r="YT136" s="37"/>
      <c r="YU136" s="37"/>
      <c r="YV136" s="37"/>
      <c r="YW136" s="37"/>
      <c r="YX136" s="37"/>
      <c r="YY136" s="37"/>
      <c r="YZ136" s="37"/>
    </row>
    <row r="137" spans="3:676" ht="13.5" thickBot="1" x14ac:dyDescent="0.25">
      <c r="AC137" s="271"/>
    </row>
    <row r="138" spans="3:676" ht="15" customHeight="1" x14ac:dyDescent="0.2">
      <c r="C138" s="249" t="s">
        <v>217</v>
      </c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1"/>
      <c r="W138" s="91"/>
      <c r="X138" s="92"/>
      <c r="Y138" s="93"/>
      <c r="Z138" s="94" t="str">
        <f>IF(X138="","",IF(AB138="",$Y$8*X138,IF($Y$8*X138&gt;(AB138+AA138),"!!!",$Y$8*X138)))</f>
        <v/>
      </c>
      <c r="AA138" s="95" t="str">
        <f t="shared" ref="Z138:AA141" si="25">IF(X138="","",$Z$8*X138)</f>
        <v/>
      </c>
      <c r="AB138" s="262"/>
      <c r="AC138" s="104" t="str">
        <f>IF(AA138="","",AA138+AB138)</f>
        <v/>
      </c>
    </row>
    <row r="139" spans="3:676" s="232" customFormat="1" ht="14.25" customHeight="1" x14ac:dyDescent="0.25">
      <c r="C139" s="306" t="s">
        <v>218</v>
      </c>
      <c r="D139" s="307"/>
      <c r="E139" s="248"/>
      <c r="F139" s="304" t="s">
        <v>219</v>
      </c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280" t="s">
        <v>218</v>
      </c>
      <c r="W139" s="253">
        <v>0.5</v>
      </c>
      <c r="X139" s="100"/>
      <c r="Y139" s="261">
        <f>IF(W139="","",IF(AA139="",$Y$8*W139,IF($Y$8*W139&gt;(AA139+Z139),"!!!",$Y$8*W139)))</f>
        <v>32</v>
      </c>
      <c r="Z139" s="252">
        <f t="shared" si="25"/>
        <v>11.5</v>
      </c>
      <c r="AA139" s="255"/>
      <c r="AB139" s="263"/>
      <c r="AC139" s="266" t="str">
        <f>IF(AA139="","",AA139+AB139)</f>
        <v/>
      </c>
    </row>
    <row r="140" spans="3:676" ht="14.25" customHeight="1" x14ac:dyDescent="0.25">
      <c r="C140" s="306" t="s">
        <v>220</v>
      </c>
      <c r="D140" s="307"/>
      <c r="E140" s="248"/>
      <c r="F140" s="304" t="s">
        <v>221</v>
      </c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127" t="s">
        <v>220</v>
      </c>
      <c r="W140" s="254">
        <v>0.8</v>
      </c>
      <c r="X140" s="106"/>
      <c r="Y140" s="261">
        <f>IF(W140="","",IF(AA140="",$Y$8*W140,IF($Y$8*W140&gt;(AA140+Z140),"!!!",$Y$8*W140)))</f>
        <v>51.2</v>
      </c>
      <c r="Z140" s="108">
        <f t="shared" si="25"/>
        <v>18.400000000000002</v>
      </c>
      <c r="AA140" s="256"/>
      <c r="AB140" s="264"/>
      <c r="AC140" s="104" t="str">
        <f>IF(AA140="","",AA140+AB140)</f>
        <v/>
      </c>
    </row>
    <row r="141" spans="3:676" ht="14.25" customHeight="1" thickBot="1" x14ac:dyDescent="0.3">
      <c r="C141" s="308" t="s">
        <v>222</v>
      </c>
      <c r="D141" s="309"/>
      <c r="E141" s="278"/>
      <c r="F141" s="303" t="s">
        <v>223</v>
      </c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279" t="s">
        <v>222</v>
      </c>
      <c r="W141" s="257">
        <v>1.55</v>
      </c>
      <c r="X141" s="258"/>
      <c r="Y141" s="259">
        <f>IF(W141="","",IF(AA141="",$Y$8*W141,IF($Y$8*W141&gt;(AA141+Z141),"!!!",$Y$8*W141)))</f>
        <v>99.2</v>
      </c>
      <c r="Z141" s="61">
        <f t="shared" si="25"/>
        <v>35.65</v>
      </c>
      <c r="AA141" s="260"/>
      <c r="AB141" s="265"/>
      <c r="AC141" s="104" t="str">
        <f>IF(AA141="","",AA141+AB141)</f>
        <v/>
      </c>
    </row>
  </sheetData>
  <mergeCells count="217">
    <mergeCell ref="B11:D11"/>
    <mergeCell ref="F11:U11"/>
    <mergeCell ref="C14:N14"/>
    <mergeCell ref="B15:D15"/>
    <mergeCell ref="F15:U15"/>
    <mergeCell ref="B16:D16"/>
    <mergeCell ref="F16:U16"/>
    <mergeCell ref="C1:AA1"/>
    <mergeCell ref="C2:AA2"/>
    <mergeCell ref="C3:AA3"/>
    <mergeCell ref="B8:D8"/>
    <mergeCell ref="C9:Q9"/>
    <mergeCell ref="B10:D10"/>
    <mergeCell ref="F10:U10"/>
    <mergeCell ref="B23:D23"/>
    <mergeCell ref="F23:U23"/>
    <mergeCell ref="B24:D24"/>
    <mergeCell ref="F24:U24"/>
    <mergeCell ref="B25:D25"/>
    <mergeCell ref="F25:U25"/>
    <mergeCell ref="B17:D17"/>
    <mergeCell ref="F17:U17"/>
    <mergeCell ref="B18:D18"/>
    <mergeCell ref="F18:U18"/>
    <mergeCell ref="C22:S22"/>
    <mergeCell ref="C19:D19"/>
    <mergeCell ref="F19:U19"/>
    <mergeCell ref="C20:D20"/>
    <mergeCell ref="F20:U20"/>
    <mergeCell ref="C29:D29"/>
    <mergeCell ref="F29:U29"/>
    <mergeCell ref="B30:D30"/>
    <mergeCell ref="F30:U30"/>
    <mergeCell ref="B31:D31"/>
    <mergeCell ref="F31:U31"/>
    <mergeCell ref="B26:D26"/>
    <mergeCell ref="F26:U26"/>
    <mergeCell ref="B27:D27"/>
    <mergeCell ref="F27:U27"/>
    <mergeCell ref="C28:D28"/>
    <mergeCell ref="F28:U28"/>
    <mergeCell ref="B37:D37"/>
    <mergeCell ref="F37:U37"/>
    <mergeCell ref="B38:D38"/>
    <mergeCell ref="F38:U38"/>
    <mergeCell ref="B39:D39"/>
    <mergeCell ref="F39:U39"/>
    <mergeCell ref="B32:D32"/>
    <mergeCell ref="F32:U32"/>
    <mergeCell ref="C33:D33"/>
    <mergeCell ref="F33:U33"/>
    <mergeCell ref="C35:I35"/>
    <mergeCell ref="B36:D36"/>
    <mergeCell ref="F36:U36"/>
    <mergeCell ref="B43:D43"/>
    <mergeCell ref="F43:U43"/>
    <mergeCell ref="B44:D44"/>
    <mergeCell ref="F44:U44"/>
    <mergeCell ref="B45:D45"/>
    <mergeCell ref="F45:U45"/>
    <mergeCell ref="B40:D40"/>
    <mergeCell ref="F40:U40"/>
    <mergeCell ref="C41:D41"/>
    <mergeCell ref="F41:U41"/>
    <mergeCell ref="B42:D42"/>
    <mergeCell ref="F42:U42"/>
    <mergeCell ref="B49:D49"/>
    <mergeCell ref="F49:U49"/>
    <mergeCell ref="B50:D50"/>
    <mergeCell ref="F50:U50"/>
    <mergeCell ref="C52:G52"/>
    <mergeCell ref="B53:D53"/>
    <mergeCell ref="F53:U53"/>
    <mergeCell ref="B46:D46"/>
    <mergeCell ref="F46:U46"/>
    <mergeCell ref="B47:D47"/>
    <mergeCell ref="F47:U47"/>
    <mergeCell ref="B48:D48"/>
    <mergeCell ref="F48:U48"/>
    <mergeCell ref="B57:D57"/>
    <mergeCell ref="F57:U57"/>
    <mergeCell ref="B58:D58"/>
    <mergeCell ref="F58:U58"/>
    <mergeCell ref="B59:D59"/>
    <mergeCell ref="F59:U59"/>
    <mergeCell ref="B54:D54"/>
    <mergeCell ref="F54:U54"/>
    <mergeCell ref="B55:D55"/>
    <mergeCell ref="F55:U55"/>
    <mergeCell ref="B56:D56"/>
    <mergeCell ref="F56:U56"/>
    <mergeCell ref="B63:D63"/>
    <mergeCell ref="F63:U63"/>
    <mergeCell ref="C64:D64"/>
    <mergeCell ref="F64:U64"/>
    <mergeCell ref="B65:D65"/>
    <mergeCell ref="F65:U65"/>
    <mergeCell ref="B60:D60"/>
    <mergeCell ref="F60:U60"/>
    <mergeCell ref="B61:D61"/>
    <mergeCell ref="F61:U61"/>
    <mergeCell ref="B62:D62"/>
    <mergeCell ref="F62:U62"/>
    <mergeCell ref="C72:K72"/>
    <mergeCell ref="B73:D73"/>
    <mergeCell ref="F73:U73"/>
    <mergeCell ref="B74:D74"/>
    <mergeCell ref="F74:U74"/>
    <mergeCell ref="B75:D75"/>
    <mergeCell ref="F75:U75"/>
    <mergeCell ref="C67:J67"/>
    <mergeCell ref="B68:D68"/>
    <mergeCell ref="F68:U68"/>
    <mergeCell ref="B69:D69"/>
    <mergeCell ref="F69:U69"/>
    <mergeCell ref="B70:D70"/>
    <mergeCell ref="F70:U70"/>
    <mergeCell ref="B79:D79"/>
    <mergeCell ref="F79:U79"/>
    <mergeCell ref="B80:D80"/>
    <mergeCell ref="F80:U80"/>
    <mergeCell ref="C81:D81"/>
    <mergeCell ref="F81:U81"/>
    <mergeCell ref="B76:D76"/>
    <mergeCell ref="F76:U76"/>
    <mergeCell ref="B77:D77"/>
    <mergeCell ref="F77:U77"/>
    <mergeCell ref="B78:D78"/>
    <mergeCell ref="F78:U78"/>
    <mergeCell ref="B85:D85"/>
    <mergeCell ref="F85:U85"/>
    <mergeCell ref="B86:D86"/>
    <mergeCell ref="F86:U86"/>
    <mergeCell ref="B87:D87"/>
    <mergeCell ref="F87:U87"/>
    <mergeCell ref="B82:D82"/>
    <mergeCell ref="F82:U82"/>
    <mergeCell ref="B83:D83"/>
    <mergeCell ref="F83:U83"/>
    <mergeCell ref="B84:D84"/>
    <mergeCell ref="F84:U84"/>
    <mergeCell ref="B91:D91"/>
    <mergeCell ref="F91:U91"/>
    <mergeCell ref="B92:D92"/>
    <mergeCell ref="F92:U92"/>
    <mergeCell ref="C94:R94"/>
    <mergeCell ref="B95:D95"/>
    <mergeCell ref="F95:U95"/>
    <mergeCell ref="B88:D88"/>
    <mergeCell ref="F88:U88"/>
    <mergeCell ref="B89:D89"/>
    <mergeCell ref="F89:U89"/>
    <mergeCell ref="C90:D90"/>
    <mergeCell ref="F90:U90"/>
    <mergeCell ref="B101:D101"/>
    <mergeCell ref="F101:U101"/>
    <mergeCell ref="B102:D102"/>
    <mergeCell ref="F102:U102"/>
    <mergeCell ref="B103:D103"/>
    <mergeCell ref="F103:U103"/>
    <mergeCell ref="B96:D96"/>
    <mergeCell ref="F96:U96"/>
    <mergeCell ref="B97:D97"/>
    <mergeCell ref="F97:U97"/>
    <mergeCell ref="C99:P99"/>
    <mergeCell ref="B100:D100"/>
    <mergeCell ref="F100:U100"/>
    <mergeCell ref="B107:D107"/>
    <mergeCell ref="F107:U107"/>
    <mergeCell ref="B108:D108"/>
    <mergeCell ref="F108:U108"/>
    <mergeCell ref="B109:D109"/>
    <mergeCell ref="F109:U109"/>
    <mergeCell ref="B104:D104"/>
    <mergeCell ref="F104:U104"/>
    <mergeCell ref="B105:D105"/>
    <mergeCell ref="F105:U105"/>
    <mergeCell ref="B106:D106"/>
    <mergeCell ref="F106:U106"/>
    <mergeCell ref="B115:D115"/>
    <mergeCell ref="F115:U115"/>
    <mergeCell ref="C117:F117"/>
    <mergeCell ref="B118:D118"/>
    <mergeCell ref="F118:U118"/>
    <mergeCell ref="B119:D119"/>
    <mergeCell ref="F119:U119"/>
    <mergeCell ref="B110:D110"/>
    <mergeCell ref="F110:U110"/>
    <mergeCell ref="B111:D111"/>
    <mergeCell ref="F111:U111"/>
    <mergeCell ref="C113:T113"/>
    <mergeCell ref="B114:D114"/>
    <mergeCell ref="F114:U114"/>
    <mergeCell ref="B123:D123"/>
    <mergeCell ref="F123:U123"/>
    <mergeCell ref="B124:D124"/>
    <mergeCell ref="F124:U124"/>
    <mergeCell ref="C129:U129"/>
    <mergeCell ref="C130:U130"/>
    <mergeCell ref="B120:D120"/>
    <mergeCell ref="F120:U120"/>
    <mergeCell ref="B121:D121"/>
    <mergeCell ref="F121:U121"/>
    <mergeCell ref="B122:D122"/>
    <mergeCell ref="F122:U122"/>
    <mergeCell ref="F141:U141"/>
    <mergeCell ref="F140:U140"/>
    <mergeCell ref="F139:U139"/>
    <mergeCell ref="C139:D139"/>
    <mergeCell ref="C140:D140"/>
    <mergeCell ref="C141:D141"/>
    <mergeCell ref="C131:U131"/>
    <mergeCell ref="C132:U132"/>
    <mergeCell ref="C133:U133"/>
    <mergeCell ref="C134:U134"/>
    <mergeCell ref="C135:U135"/>
    <mergeCell ref="C136:AC136"/>
  </mergeCells>
  <phoneticPr fontId="53" type="noConversion"/>
  <conditionalFormatting sqref="Z90 Z82 Y10:Z15 Z16:Z17 Y16:Y20 Y21:Z36 Z37:Z48 Y37:Y50 Y51:Z72 Y92:Z124">
    <cfRule type="cellIs" dxfId="20" priority="21" operator="equal">
      <formula>"!!!"</formula>
    </cfRule>
  </conditionalFormatting>
  <conditionalFormatting sqref="Z91">
    <cfRule type="cellIs" dxfId="19" priority="20" operator="equal">
      <formula>"!!!"</formula>
    </cfRule>
  </conditionalFormatting>
  <conditionalFormatting sqref="Z89">
    <cfRule type="cellIs" dxfId="18" priority="19" operator="equal">
      <formula>"!!!"</formula>
    </cfRule>
  </conditionalFormatting>
  <conditionalFormatting sqref="Z86">
    <cfRule type="cellIs" dxfId="17" priority="18" operator="equal">
      <formula>"!!!"</formula>
    </cfRule>
  </conditionalFormatting>
  <conditionalFormatting sqref="Z87:Z88">
    <cfRule type="cellIs" dxfId="16" priority="17" operator="equal">
      <formula>"!!!"</formula>
    </cfRule>
  </conditionalFormatting>
  <conditionalFormatting sqref="Z85">
    <cfRule type="cellIs" dxfId="15" priority="16" operator="equal">
      <formula>"!!!"</formula>
    </cfRule>
  </conditionalFormatting>
  <conditionalFormatting sqref="Z84">
    <cfRule type="cellIs" dxfId="14" priority="15" operator="equal">
      <formula>"!!!"</formula>
    </cfRule>
  </conditionalFormatting>
  <conditionalFormatting sqref="Z83">
    <cfRule type="cellIs" dxfId="13" priority="14" operator="equal">
      <formula>"!!!"</formula>
    </cfRule>
  </conditionalFormatting>
  <conditionalFormatting sqref="Z81">
    <cfRule type="cellIs" dxfId="12" priority="13" operator="equal">
      <formula>"!!!"</formula>
    </cfRule>
  </conditionalFormatting>
  <conditionalFormatting sqref="Z80">
    <cfRule type="cellIs" dxfId="11" priority="12" operator="equal">
      <formula>"!!!"</formula>
    </cfRule>
  </conditionalFormatting>
  <conditionalFormatting sqref="Z79">
    <cfRule type="cellIs" dxfId="10" priority="11" operator="equal">
      <formula>"!!!"</formula>
    </cfRule>
  </conditionalFormatting>
  <conditionalFormatting sqref="Z78">
    <cfRule type="cellIs" dxfId="9" priority="10" operator="equal">
      <formula>"!!!"</formula>
    </cfRule>
  </conditionalFormatting>
  <conditionalFormatting sqref="Z77">
    <cfRule type="cellIs" dxfId="8" priority="9" operator="equal">
      <formula>"!!!"</formula>
    </cfRule>
  </conditionalFormatting>
  <conditionalFormatting sqref="Z76">
    <cfRule type="cellIs" dxfId="7" priority="8" operator="equal">
      <formula>"!!!"</formula>
    </cfRule>
  </conditionalFormatting>
  <conditionalFormatting sqref="Z75">
    <cfRule type="cellIs" dxfId="6" priority="7" operator="equal">
      <formula>"!!!"</formula>
    </cfRule>
  </conditionalFormatting>
  <conditionalFormatting sqref="Z74">
    <cfRule type="cellIs" dxfId="5" priority="6" operator="equal">
      <formula>"!!!"</formula>
    </cfRule>
  </conditionalFormatting>
  <conditionalFormatting sqref="Y73:Z73 Y74:Y91">
    <cfRule type="cellIs" dxfId="4" priority="5" operator="equal">
      <formula>"!!!"</formula>
    </cfRule>
  </conditionalFormatting>
  <conditionalFormatting sqref="Z18:Z20">
    <cfRule type="cellIs" dxfId="3" priority="4" operator="equal">
      <formula>"!!!"</formula>
    </cfRule>
  </conditionalFormatting>
  <conditionalFormatting sqref="Z50">
    <cfRule type="cellIs" dxfId="2" priority="3" operator="equal">
      <formula>"!!!"</formula>
    </cfRule>
  </conditionalFormatting>
  <conditionalFormatting sqref="Z49">
    <cfRule type="cellIs" dxfId="1" priority="2" operator="equal">
      <formula>"!!!"</formula>
    </cfRule>
  </conditionalFormatting>
  <conditionalFormatting sqref="Z138:AA141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0B13BCF9485AD4893F079C7CA62913A" ma:contentTypeVersion="12" ma:contentTypeDescription="Luo uusi asiakirja." ma:contentTypeScope="" ma:versionID="bea145e503a5f5995539bdee9c9e7291">
  <xsd:schema xmlns:xsd="http://www.w3.org/2001/XMLSchema" xmlns:xs="http://www.w3.org/2001/XMLSchema" xmlns:p="http://schemas.microsoft.com/office/2006/metadata/properties" xmlns:ns3="eba94744-e2a1-436a-b90f-402d3ca80b68" xmlns:ns4="80fe4ded-8755-45d8-b7f4-ad052c85f77f" targetNamespace="http://schemas.microsoft.com/office/2006/metadata/properties" ma:root="true" ma:fieldsID="1bcdd6aef21c00656c93dca3460b0c95" ns3:_="" ns4:_="">
    <xsd:import namespace="eba94744-e2a1-436a-b90f-402d3ca80b68"/>
    <xsd:import namespace="80fe4ded-8755-45d8-b7f4-ad052c85f7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94744-e2a1-436a-b90f-402d3ca80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e4ded-8755-45d8-b7f4-ad052c85f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a94744-e2a1-436a-b90f-402d3ca80b68" xsi:nil="true"/>
  </documentManagement>
</p:properties>
</file>

<file path=customXml/itemProps1.xml><?xml version="1.0" encoding="utf-8"?>
<ds:datastoreItem xmlns:ds="http://schemas.openxmlformats.org/officeDocument/2006/customXml" ds:itemID="{3439A2A2-CFD9-4801-9C0D-45478F1A1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94744-e2a1-436a-b90f-402d3ca80b68"/>
    <ds:schemaRef ds:uri="80fe4ded-8755-45d8-b7f4-ad052c85f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0C0501-9E03-4D2A-BC20-83A9DD353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160BF0-875D-458D-A0AD-A2C6F6961973}">
  <ds:schemaRefs>
    <ds:schemaRef ds:uri="http://schemas.microsoft.com/office/2006/metadata/properties"/>
    <ds:schemaRef ds:uri="http://schemas.microsoft.com/office/infopath/2007/PartnerControls"/>
    <ds:schemaRef ds:uri="eba94744-e2a1-436a-b90f-402d3ca80b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Helsingin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Luukas Kirsi</dc:creator>
  <cp:keywords/>
  <dc:description/>
  <cp:lastModifiedBy>Ryynänen Hannu</cp:lastModifiedBy>
  <cp:revision/>
  <dcterms:created xsi:type="dcterms:W3CDTF">2023-01-13T12:26:34Z</dcterms:created>
  <dcterms:modified xsi:type="dcterms:W3CDTF">2024-01-25T12:25:15Z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0x01010000B13BCF9485AD4893F079C7CA62913A</vt:lpwstr>
  </property>
  <property fmtid="{D5CDD505-2E9C-101B-9397-08002B2CF9AE}" pid="3" name="MSIP_Label_f35e945f-875f-47b7-87fa-10b3524d17f5_Enabled">
    <vt:lpwstr>true</vt:lpwstr>
  </property>
  <property fmtid="{D5CDD505-2E9C-101B-9397-08002B2CF9AE}" pid="4" name="MSIP_Label_f35e945f-875f-47b7-87fa-10b3524d17f5_SetDate">
    <vt:lpwstr>2023-09-20T05:57:54Z</vt:lpwstr>
  </property>
  <property fmtid="{D5CDD505-2E9C-101B-9397-08002B2CF9AE}" pid="5" name="MSIP_Label_f35e945f-875f-47b7-87fa-10b3524d17f5_Method">
    <vt:lpwstr>Standard</vt:lpwstr>
  </property>
  <property fmtid="{D5CDD505-2E9C-101B-9397-08002B2CF9AE}" pid="6" name="MSIP_Label_f35e945f-875f-47b7-87fa-10b3524d17f5_Name">
    <vt:lpwstr>Julkinen (harkinnanvaraisesti)</vt:lpwstr>
  </property>
  <property fmtid="{D5CDD505-2E9C-101B-9397-08002B2CF9AE}" pid="7" name="MSIP_Label_f35e945f-875f-47b7-87fa-10b3524d17f5_SiteId">
    <vt:lpwstr>3feb6bc1-d722-4726-966c-5b58b64df752</vt:lpwstr>
  </property>
  <property fmtid="{D5CDD505-2E9C-101B-9397-08002B2CF9AE}" pid="8" name="MSIP_Label_f35e945f-875f-47b7-87fa-10b3524d17f5_ActionId">
    <vt:lpwstr>a8790552-5a50-494c-a173-79286b6e6983</vt:lpwstr>
  </property>
  <property fmtid="{D5CDD505-2E9C-101B-9397-08002B2CF9AE}" pid="9" name="MSIP_Label_f35e945f-875f-47b7-87fa-10b3524d17f5_ContentBits">
    <vt:lpwstr>0</vt:lpwstr>
  </property>
</Properties>
</file>